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7976" windowHeight="6132" tabRatio="580"/>
  </bookViews>
  <sheets>
    <sheet name="TiR I stopnia stacj." sheetId="1" r:id="rId1"/>
  </sheets>
  <definedNames>
    <definedName name="_xlnm.Print_Titles" localSheetId="0">'TiR I stopnia stacj.'!$3:$5</definedName>
    <definedName name="Z_49A06BAF_3C52_44AD_8992_F990D64D941B_.wvu.Cols">'TiR I stopnia stacj.'!$J:$J</definedName>
    <definedName name="Z_49A06BAF_3C52_44AD_8992_F990D64D941B_.wvu.PrintTitles">'TiR I stopnia stacj.'!$3:$5</definedName>
    <definedName name="Z_49A06BAF_3C52_44AD_8992_F990D64D941B_.wvu.Rows">'TiR I stopnia stacj.'!$135:$135</definedName>
  </definedNames>
  <calcPr calcId="124519"/>
</workbook>
</file>

<file path=xl/calcChain.xml><?xml version="1.0" encoding="utf-8"?>
<calcChain xmlns="http://schemas.openxmlformats.org/spreadsheetml/2006/main">
  <c r="E118" i="1"/>
  <c r="F118"/>
  <c r="G118"/>
  <c r="H118"/>
  <c r="D118"/>
  <c r="E120"/>
  <c r="E160"/>
  <c r="F160"/>
  <c r="G160"/>
  <c r="H160"/>
  <c r="D160"/>
  <c r="E173"/>
  <c r="F173"/>
  <c r="G173"/>
  <c r="H173"/>
  <c r="D173"/>
  <c r="I168"/>
  <c r="I169"/>
  <c r="I170"/>
  <c r="I171"/>
  <c r="I172"/>
  <c r="I155"/>
  <c r="I156"/>
  <c r="I157"/>
  <c r="I158"/>
  <c r="I159"/>
  <c r="I167"/>
  <c r="I154"/>
  <c r="E148"/>
  <c r="F148"/>
  <c r="G148"/>
  <c r="E141"/>
  <c r="F141"/>
  <c r="G141"/>
  <c r="H141"/>
  <c r="E134"/>
  <c r="F134"/>
  <c r="F149" s="1"/>
  <c r="G134"/>
  <c r="E114"/>
  <c r="F114"/>
  <c r="G114"/>
  <c r="E110"/>
  <c r="F110"/>
  <c r="G110"/>
  <c r="G120" s="1"/>
  <c r="E95"/>
  <c r="E97" s="1"/>
  <c r="F95"/>
  <c r="G95"/>
  <c r="G97" s="1"/>
  <c r="E79"/>
  <c r="F79"/>
  <c r="F97" s="1"/>
  <c r="G79"/>
  <c r="G96" s="1"/>
  <c r="E61"/>
  <c r="F61"/>
  <c r="G61"/>
  <c r="G63" s="1"/>
  <c r="G47"/>
  <c r="E54"/>
  <c r="F54"/>
  <c r="G54"/>
  <c r="H54"/>
  <c r="E47"/>
  <c r="E63" s="1"/>
  <c r="F47"/>
  <c r="F62" s="1"/>
  <c r="H47"/>
  <c r="E33"/>
  <c r="F33"/>
  <c r="G33"/>
  <c r="H33"/>
  <c r="E18"/>
  <c r="F18"/>
  <c r="G18"/>
  <c r="H18"/>
  <c r="F120" l="1"/>
  <c r="I160"/>
  <c r="F161" s="1"/>
  <c r="I173"/>
  <c r="D174" s="1"/>
  <c r="E150"/>
  <c r="G62"/>
  <c r="G150"/>
  <c r="F150"/>
  <c r="G119"/>
  <c r="E149"/>
  <c r="E119"/>
  <c r="G149"/>
  <c r="F119"/>
  <c r="E62"/>
  <c r="F63"/>
  <c r="E161" l="1"/>
  <c r="D161"/>
  <c r="H174"/>
  <c r="H161"/>
  <c r="G174"/>
  <c r="G161"/>
  <c r="F174"/>
  <c r="E174"/>
  <c r="C139"/>
  <c r="C140"/>
  <c r="C24"/>
  <c r="C25"/>
  <c r="C26"/>
  <c r="C27"/>
  <c r="C28"/>
  <c r="C29"/>
  <c r="C30"/>
  <c r="C31"/>
  <c r="C32"/>
  <c r="C76" l="1"/>
  <c r="C77"/>
  <c r="C78"/>
  <c r="C46"/>
  <c r="C16"/>
  <c r="H79" l="1"/>
  <c r="D47"/>
  <c r="D33"/>
  <c r="C23"/>
  <c r="D18" l="1"/>
  <c r="H134" l="1"/>
  <c r="C132"/>
  <c r="K148"/>
  <c r="H148"/>
  <c r="D148"/>
  <c r="K141"/>
  <c r="D141"/>
  <c r="K134"/>
  <c r="K149" s="1"/>
  <c r="D134"/>
  <c r="C131"/>
  <c r="C130"/>
  <c r="C129"/>
  <c r="C128"/>
  <c r="C127"/>
  <c r="K118"/>
  <c r="H114"/>
  <c r="H96"/>
  <c r="H150" l="1"/>
  <c r="H149"/>
  <c r="D149"/>
  <c r="K150"/>
  <c r="D150"/>
  <c r="H97"/>
  <c r="K114" l="1"/>
  <c r="D114"/>
  <c r="K110"/>
  <c r="H110"/>
  <c r="H120" s="1"/>
  <c r="D110"/>
  <c r="D120" s="1"/>
  <c r="C108"/>
  <c r="C107"/>
  <c r="C106"/>
  <c r="C105"/>
  <c r="C104"/>
  <c r="K79"/>
  <c r="D79"/>
  <c r="C74"/>
  <c r="C73"/>
  <c r="C72"/>
  <c r="C71"/>
  <c r="C70"/>
  <c r="K95"/>
  <c r="D95"/>
  <c r="K86"/>
  <c r="F86"/>
  <c r="F96" s="1"/>
  <c r="E86"/>
  <c r="E96" s="1"/>
  <c r="D86"/>
  <c r="K47"/>
  <c r="C44"/>
  <c r="C43"/>
  <c r="C42"/>
  <c r="C41"/>
  <c r="C40"/>
  <c r="K54"/>
  <c r="D54"/>
  <c r="K33"/>
  <c r="K18"/>
  <c r="K97" l="1"/>
  <c r="K96"/>
  <c r="D96"/>
  <c r="D97"/>
  <c r="D62"/>
  <c r="D119"/>
  <c r="K119"/>
  <c r="K120"/>
  <c r="K62"/>
  <c r="H119"/>
  <c r="K61" l="1"/>
  <c r="K63" s="1"/>
  <c r="H61"/>
  <c r="H63" s="1"/>
  <c r="D61"/>
  <c r="D63" s="1"/>
  <c r="C147" l="1"/>
  <c r="C146"/>
  <c r="C145"/>
  <c r="C144"/>
  <c r="C143"/>
  <c r="C117"/>
  <c r="C116"/>
  <c r="C94"/>
  <c r="C93"/>
  <c r="C92"/>
  <c r="C91"/>
  <c r="C90"/>
  <c r="C89"/>
  <c r="C88"/>
  <c r="C60"/>
  <c r="C59"/>
  <c r="C58"/>
  <c r="C57"/>
  <c r="C56"/>
  <c r="C138"/>
  <c r="C137"/>
  <c r="C113"/>
  <c r="C112"/>
  <c r="C85"/>
  <c r="C84"/>
  <c r="C83"/>
  <c r="C82"/>
  <c r="C81"/>
  <c r="C53"/>
  <c r="C52"/>
  <c r="C51"/>
  <c r="C50"/>
  <c r="C49"/>
  <c r="C126"/>
  <c r="C125"/>
  <c r="C103"/>
  <c r="C102"/>
  <c r="C69"/>
  <c r="C68"/>
  <c r="C39"/>
  <c r="C38"/>
  <c r="C148" l="1"/>
  <c r="C141"/>
  <c r="C118"/>
  <c r="C114"/>
  <c r="C86"/>
  <c r="C95"/>
  <c r="C54"/>
  <c r="C61"/>
  <c r="C75"/>
  <c r="C79" s="1"/>
  <c r="C7"/>
  <c r="C96" l="1"/>
  <c r="C97"/>
  <c r="C8"/>
  <c r="C9"/>
  <c r="C10"/>
  <c r="C11"/>
  <c r="C12"/>
  <c r="C13"/>
  <c r="C14"/>
  <c r="C15"/>
  <c r="C17"/>
  <c r="C45"/>
  <c r="C47" s="1"/>
  <c r="C109"/>
  <c r="C110" s="1"/>
  <c r="C133"/>
  <c r="C134" s="1"/>
  <c r="C18" l="1"/>
  <c r="C33"/>
  <c r="C149"/>
  <c r="C150"/>
  <c r="C120"/>
  <c r="C119"/>
  <c r="C62" l="1"/>
  <c r="C63"/>
</calcChain>
</file>

<file path=xl/comments1.xml><?xml version="1.0" encoding="utf-8"?>
<comments xmlns="http://schemas.openxmlformats.org/spreadsheetml/2006/main">
  <authors>
    <author/>
  </authors>
  <commentList>
    <comment ref="B51" authorId="0">
      <text>
        <r>
          <rPr>
            <b/>
            <sz val="9"/>
            <color indexed="8"/>
            <rFont val="Tahoma"/>
            <family val="2"/>
            <charset val="1"/>
          </rPr>
          <t xml:space="preserve">Agnieszka:
</t>
        </r>
        <r>
          <rPr>
            <sz val="9"/>
            <color indexed="8"/>
            <rFont val="Tahoma"/>
            <family val="2"/>
            <charset val="1"/>
          </rPr>
          <t>W sumie jak doszły Organizacja i technika pracy biurowej oraz Kontakty interpersonalne i interkulturowe - to wystarczy 30 - bo te zagadnienia poniekąd były realizowane na tym przedmiocie</t>
        </r>
      </text>
    </comment>
  </commentList>
</comments>
</file>

<file path=xl/sharedStrings.xml><?xml version="1.0" encoding="utf-8"?>
<sst xmlns="http://schemas.openxmlformats.org/spreadsheetml/2006/main" count="348" uniqueCount="155">
  <si>
    <t>Liczba grup</t>
  </si>
  <si>
    <t>ECTS</t>
  </si>
  <si>
    <t>W</t>
  </si>
  <si>
    <t>CA</t>
  </si>
  <si>
    <t>CL</t>
  </si>
  <si>
    <t>z/oc1</t>
  </si>
  <si>
    <t>E1</t>
  </si>
  <si>
    <t>z/oc2</t>
  </si>
  <si>
    <t>E2</t>
  </si>
  <si>
    <t xml:space="preserve"> </t>
  </si>
  <si>
    <t>E3</t>
  </si>
  <si>
    <t>z/oc3</t>
  </si>
  <si>
    <t>Nordic walking</t>
  </si>
  <si>
    <t>z/oc4</t>
  </si>
  <si>
    <t>E4</t>
  </si>
  <si>
    <t>z/oc5</t>
  </si>
  <si>
    <t>z/oc6</t>
  </si>
  <si>
    <t>E6</t>
  </si>
  <si>
    <t>Specjalność: OBSŁUGA RUCHU TURYSTYCZNEGO I ZARZĄDZANIE W TURYSTYCE</t>
  </si>
  <si>
    <t>Judo</t>
  </si>
  <si>
    <t>E5</t>
  </si>
  <si>
    <t>Suma częściowa</t>
  </si>
  <si>
    <t>Suma łączna</t>
  </si>
  <si>
    <t>Suma łączna RR</t>
  </si>
  <si>
    <t>zal</t>
  </si>
  <si>
    <t xml:space="preserve"> z/oc3</t>
  </si>
  <si>
    <t xml:space="preserve"> z/oc1</t>
  </si>
  <si>
    <t xml:space="preserve"> z/oc2</t>
  </si>
  <si>
    <t xml:space="preserve"> z/oc4</t>
  </si>
  <si>
    <t>PZ</t>
  </si>
  <si>
    <t>W/S</t>
  </si>
  <si>
    <t>Sem.</t>
  </si>
  <si>
    <t>Σ</t>
  </si>
  <si>
    <t>I</t>
  </si>
  <si>
    <t>II</t>
  </si>
  <si>
    <t>III</t>
  </si>
  <si>
    <t>IV</t>
  </si>
  <si>
    <t>V</t>
  </si>
  <si>
    <t>VI</t>
  </si>
  <si>
    <t>%</t>
  </si>
  <si>
    <t xml:space="preserve">3-YEAR FULL TIME STUDIES, BACHELOR'S DEGREE
TOURISM AND RECREATION </t>
  </si>
  <si>
    <r>
      <rPr>
        <b/>
        <sz val="10"/>
        <rFont val="Times New Roman"/>
        <family val="1"/>
        <charset val="238"/>
      </rPr>
      <t xml:space="preserve">for students starting education in the academic year </t>
    </r>
    <r>
      <rPr>
        <b/>
        <sz val="14"/>
        <rFont val="Times New Roman"/>
        <family val="1"/>
        <charset val="238"/>
      </rPr>
      <t>2017/2018</t>
    </r>
  </si>
  <si>
    <t>Subject</t>
  </si>
  <si>
    <t>No.</t>
  </si>
  <si>
    <t>Hours</t>
  </si>
  <si>
    <t>Completion form</t>
  </si>
  <si>
    <t>Total</t>
  </si>
  <si>
    <t>Foreign language to choose</t>
  </si>
  <si>
    <t>Occupational health and safety</t>
  </si>
  <si>
    <t>Sociology</t>
  </si>
  <si>
    <t>Psychology</t>
  </si>
  <si>
    <t>Economics</t>
  </si>
  <si>
    <t>Fundamentals of tourism</t>
  </si>
  <si>
    <t>First aid</t>
  </si>
  <si>
    <t>Information Technology</t>
  </si>
  <si>
    <t>Biological development of the human being</t>
  </si>
  <si>
    <t>Physical education</t>
  </si>
  <si>
    <t>Winter forms of tourism and recreation</t>
  </si>
  <si>
    <t>TOTAL</t>
  </si>
  <si>
    <t>Intellectual property protection</t>
  </si>
  <si>
    <t>Tourist traffic services</t>
  </si>
  <si>
    <t>Ecology and Environmental protection</t>
  </si>
  <si>
    <t>Fundamentals of recreation</t>
  </si>
  <si>
    <t>Human Physiology</t>
  </si>
  <si>
    <t>Fundamentals of human nutrition</t>
  </si>
  <si>
    <t>Active tourism</t>
  </si>
  <si>
    <t>Management</t>
  </si>
  <si>
    <t>Water-based form of tourism and recreation</t>
  </si>
  <si>
    <t>Form of completion</t>
  </si>
  <si>
    <t xml:space="preserve">Foreign language 2* </t>
  </si>
  <si>
    <t>History of architecture and art.</t>
  </si>
  <si>
    <t>Pedagogy of leisure time</t>
  </si>
  <si>
    <t>Tourism geography</t>
  </si>
  <si>
    <t>Games and recreational activities</t>
  </si>
  <si>
    <t>Self-defense</t>
  </si>
  <si>
    <t>Specialty: TOURIST TRAFFIC SERVICES AND TOURISM MANAGEMENT</t>
  </si>
  <si>
    <t>Management of tourist traffic services units</t>
  </si>
  <si>
    <t>E-business in tourism</t>
  </si>
  <si>
    <t>Customer service and negotiation techniques</t>
  </si>
  <si>
    <t>Organization of tourist events</t>
  </si>
  <si>
    <t>Introduction to accounting</t>
  </si>
  <si>
    <t>Specialty:: MOTOR RECREATION WITH PSYCHO-SOMATIC REGENERATION</t>
  </si>
  <si>
    <t>IMPLEMENTATION PRACTICE</t>
  </si>
  <si>
    <t>TOTAL IN PART</t>
  </si>
  <si>
    <t>Exercise physiology</t>
  </si>
  <si>
    <t>Methodology of physical recreation</t>
  </si>
  <si>
    <t>Biological regeneration with elements of physical therapy</t>
  </si>
  <si>
    <t>Recreational dance</t>
  </si>
  <si>
    <t>Downhill skiing</t>
  </si>
  <si>
    <t>Total in part</t>
  </si>
  <si>
    <t>TOTAL ORT</t>
  </si>
  <si>
    <t>TOTAL RR</t>
  </si>
  <si>
    <t>Tourist attractions of the region</t>
  </si>
  <si>
    <t>Sightseeing</t>
  </si>
  <si>
    <t>Outdoor recreational activities</t>
  </si>
  <si>
    <t>Floorball</t>
  </si>
  <si>
    <t>Basic fitness workout</t>
  </si>
  <si>
    <t>Professional module*</t>
  </si>
  <si>
    <t>PROFESSIONAL PRACTICE</t>
  </si>
  <si>
    <t>Tourist markets</t>
  </si>
  <si>
    <t>Tourism service business plan</t>
  </si>
  <si>
    <t>Office work organization and techniques</t>
  </si>
  <si>
    <t>Agritourism</t>
  </si>
  <si>
    <t>Regional outdoor exercises</t>
  </si>
  <si>
    <t>Kinesigerontoprophylaxis</t>
  </si>
  <si>
    <t>Organization of sports and recreation events</t>
  </si>
  <si>
    <t>Recreation for health</t>
  </si>
  <si>
    <t>Volleyball</t>
  </si>
  <si>
    <t>Relaxation exercises</t>
  </si>
  <si>
    <t>Mental regeneration</t>
  </si>
  <si>
    <t>TOTALRR</t>
  </si>
  <si>
    <t>Economics of tourism and recreation</t>
  </si>
  <si>
    <t>Hospitality industry</t>
  </si>
  <si>
    <t>Marketing of tourism and recreation</t>
  </si>
  <si>
    <t>Geotourism</t>
  </si>
  <si>
    <t>Art and culture of the Podhale region</t>
  </si>
  <si>
    <t>Diploma / Bachelor seminar</t>
  </si>
  <si>
    <t xml:space="preserve">Foreign language to choose </t>
  </si>
  <si>
    <t xml:space="preserve">Foreign language2* </t>
  </si>
  <si>
    <t>Staff management</t>
  </si>
  <si>
    <t>SPECIALTY PRACTICE</t>
  </si>
  <si>
    <t>Fitness - modern forms of gymnastics/ strength exercise**</t>
  </si>
  <si>
    <t>Monographic lecture</t>
  </si>
  <si>
    <t>Interpersonal and intercultural communication in tourism and recreation</t>
  </si>
  <si>
    <t>Topography and navigation in tourism</t>
  </si>
  <si>
    <t>Ethics in tourism and recreation</t>
  </si>
  <si>
    <t xml:space="preserve">Law </t>
  </si>
  <si>
    <t>DIPLOMA EXAM</t>
  </si>
  <si>
    <t>Promotion and turistic information</t>
  </si>
  <si>
    <t>Urban tourism</t>
  </si>
  <si>
    <t>Tourism products</t>
  </si>
  <si>
    <t>Tour conducting</t>
  </si>
  <si>
    <t>Classical and spot massage</t>
  </si>
  <si>
    <t>Aqua Fitness/ strength exercises*</t>
  </si>
  <si>
    <t>Relaxation massage</t>
  </si>
  <si>
    <t>Reflexotherapy</t>
  </si>
  <si>
    <t>INFORMATION:</t>
  </si>
  <si>
    <t>W - lectures</t>
  </si>
  <si>
    <t>CA - tutorials</t>
  </si>
  <si>
    <t>CL - laboratory exercises</t>
  </si>
  <si>
    <t>PZ - practice</t>
  </si>
  <si>
    <t>W/S - workshops, seminars</t>
  </si>
  <si>
    <t>*Professional module chosen by the student</t>
  </si>
  <si>
    <t>Free-time animator</t>
  </si>
  <si>
    <t>Insurance in tourism and recreation</t>
  </si>
  <si>
    <t>Fundraising in tourism and recreation</t>
  </si>
  <si>
    <t>** The student chooses from two subjects.</t>
  </si>
  <si>
    <t>including practice</t>
  </si>
  <si>
    <t xml:space="preserve">Semester VI </t>
  </si>
  <si>
    <t xml:space="preserve">Semester V </t>
  </si>
  <si>
    <t>Semester IV</t>
  </si>
  <si>
    <t>Semester III</t>
  </si>
  <si>
    <t>Semester II</t>
  </si>
  <si>
    <t xml:space="preserve">Semester I </t>
  </si>
  <si>
    <t>z/o - credit with a grade; E - exam</t>
  </si>
</sst>
</file>

<file path=xl/styles.xml><?xml version="1.0" encoding="utf-8"?>
<styleSheet xmlns="http://schemas.openxmlformats.org/spreadsheetml/2006/main">
  <numFmts count="2">
    <numFmt numFmtId="164" formatCode="[$-415]General"/>
    <numFmt numFmtId="165" formatCode="0.0"/>
  </numFmts>
  <fonts count="18"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indexed="12"/>
      <name val="Times New Roman"/>
      <family val="1"/>
      <charset val="238"/>
    </font>
    <font>
      <sz val="9"/>
      <color indexed="57"/>
      <name val="Times New Roman"/>
      <family val="1"/>
      <charset val="238"/>
    </font>
    <font>
      <sz val="9"/>
      <color indexed="10"/>
      <name val="Times New Roman"/>
      <family val="1"/>
      <charset val="238"/>
    </font>
    <font>
      <b/>
      <sz val="9"/>
      <color indexed="12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rgb="FF000000"/>
      <name val="Czcionka tekstu podstawowego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9"/>
      <color indexed="8"/>
      <name val="Tahoma"/>
      <family val="2"/>
      <charset val="1"/>
    </font>
    <font>
      <sz val="9"/>
      <color indexed="8"/>
      <name val="Tahom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/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/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8"/>
      </left>
      <right style="medium">
        <color indexed="8"/>
      </right>
      <top style="hair">
        <color indexed="64"/>
      </top>
      <bottom/>
      <diagonal/>
    </border>
    <border>
      <left style="medium">
        <color indexed="8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8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hair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 style="thin">
        <color indexed="8"/>
      </bottom>
      <diagonal/>
    </border>
  </borders>
  <cellStyleXfs count="2">
    <xf numFmtId="0" fontId="0" fillId="0" borderId="0"/>
    <xf numFmtId="0" fontId="11" fillId="0" borderId="0"/>
  </cellStyleXfs>
  <cellXfs count="39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21" xfId="0" applyNumberFormat="1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93" xfId="0" applyFont="1" applyFill="1" applyBorder="1" applyAlignment="1">
      <alignment horizontal="center" vertical="center"/>
    </xf>
    <xf numFmtId="0" fontId="3" fillId="0" borderId="84" xfId="0" applyFont="1" applyFill="1" applyBorder="1" applyAlignment="1">
      <alignment horizontal="center" vertical="center"/>
    </xf>
    <xf numFmtId="0" fontId="3" fillId="0" borderId="94" xfId="0" applyFont="1" applyFill="1" applyBorder="1" applyAlignment="1">
      <alignment horizontal="center" vertical="center"/>
    </xf>
    <xf numFmtId="0" fontId="3" fillId="0" borderId="79" xfId="0" applyFont="1" applyFill="1" applyBorder="1" applyAlignment="1">
      <alignment horizontal="center" vertical="center"/>
    </xf>
    <xf numFmtId="0" fontId="3" fillId="0" borderId="98" xfId="0" applyFont="1" applyFill="1" applyBorder="1" applyAlignment="1">
      <alignment horizontal="center" vertical="center"/>
    </xf>
    <xf numFmtId="0" fontId="1" fillId="0" borderId="48" xfId="0" applyNumberFormat="1" applyFont="1" applyFill="1" applyBorder="1" applyAlignment="1">
      <alignment horizontal="center" vertical="center"/>
    </xf>
    <xf numFmtId="0" fontId="3" fillId="0" borderId="49" xfId="0" applyNumberFormat="1" applyFont="1" applyFill="1" applyBorder="1" applyAlignment="1">
      <alignment horizontal="left" vertical="center"/>
    </xf>
    <xf numFmtId="0" fontId="1" fillId="0" borderId="50" xfId="0" applyNumberFormat="1" applyFont="1" applyFill="1" applyBorder="1" applyAlignment="1">
      <alignment horizontal="center" vertical="center"/>
    </xf>
    <xf numFmtId="0" fontId="1" fillId="0" borderId="49" xfId="0" applyNumberFormat="1" applyFont="1" applyFill="1" applyBorder="1" applyAlignment="1">
      <alignment horizontal="center" vertical="center"/>
    </xf>
    <xf numFmtId="0" fontId="3" fillId="0" borderId="51" xfId="0" applyNumberFormat="1" applyFont="1" applyFill="1" applyBorder="1" applyAlignment="1">
      <alignment horizontal="center" vertical="center"/>
    </xf>
    <xf numFmtId="0" fontId="1" fillId="0" borderId="51" xfId="0" applyNumberFormat="1" applyFont="1" applyFill="1" applyBorder="1" applyAlignment="1">
      <alignment horizontal="center" vertical="center"/>
    </xf>
    <xf numFmtId="0" fontId="3" fillId="0" borderId="52" xfId="0" applyNumberFormat="1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3" fillId="0" borderId="54" xfId="0" applyNumberFormat="1" applyFont="1" applyFill="1" applyBorder="1" applyAlignment="1">
      <alignment horizontal="center" vertical="center"/>
    </xf>
    <xf numFmtId="0" fontId="1" fillId="0" borderId="55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3" fillId="0" borderId="56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3" fillId="0" borderId="57" xfId="0" applyNumberFormat="1" applyFont="1" applyFill="1" applyBorder="1" applyAlignment="1">
      <alignment horizontal="center" vertical="center"/>
    </xf>
    <xf numFmtId="0" fontId="1" fillId="0" borderId="77" xfId="0" applyNumberFormat="1" applyFont="1" applyFill="1" applyBorder="1" applyAlignment="1">
      <alignment horizontal="center" vertical="center"/>
    </xf>
    <xf numFmtId="0" fontId="1" fillId="0" borderId="76" xfId="0" applyNumberFormat="1" applyFont="1" applyFill="1" applyBorder="1" applyAlignment="1">
      <alignment horizontal="center" vertical="center"/>
    </xf>
    <xf numFmtId="0" fontId="1" fillId="0" borderId="60" xfId="0" applyNumberFormat="1" applyFont="1" applyFill="1" applyBorder="1" applyAlignment="1">
      <alignment horizontal="center" vertical="center"/>
    </xf>
    <xf numFmtId="0" fontId="1" fillId="0" borderId="61" xfId="0" applyFont="1" applyFill="1" applyBorder="1" applyAlignment="1">
      <alignment horizontal="center" vertical="center"/>
    </xf>
    <xf numFmtId="0" fontId="3" fillId="0" borderId="62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3" xfId="0" applyNumberFormat="1" applyFont="1" applyFill="1" applyBorder="1" applyAlignment="1">
      <alignment horizontal="center" vertical="center"/>
    </xf>
    <xf numFmtId="0" fontId="1" fillId="0" borderId="6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80" xfId="0" applyNumberFormat="1" applyFont="1" applyFill="1" applyBorder="1" applyAlignment="1">
      <alignment horizontal="center" vertical="center"/>
    </xf>
    <xf numFmtId="0" fontId="1" fillId="0" borderId="65" xfId="0" applyNumberFormat="1" applyFont="1" applyFill="1" applyBorder="1" applyAlignment="1">
      <alignment horizontal="center" vertical="center"/>
    </xf>
    <xf numFmtId="0" fontId="1" fillId="0" borderId="23" xfId="0" applyNumberFormat="1" applyFont="1" applyFill="1" applyBorder="1" applyAlignment="1">
      <alignment horizontal="center" vertical="center"/>
    </xf>
    <xf numFmtId="0" fontId="1" fillId="0" borderId="66" xfId="0" applyNumberFormat="1" applyFont="1" applyFill="1" applyBorder="1" applyAlignment="1">
      <alignment horizontal="center" vertical="center"/>
    </xf>
    <xf numFmtId="0" fontId="1" fillId="0" borderId="67" xfId="0" applyNumberFormat="1" applyFont="1" applyFill="1" applyBorder="1" applyAlignment="1">
      <alignment horizontal="center" vertical="center"/>
    </xf>
    <xf numFmtId="0" fontId="1" fillId="0" borderId="28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1" fillId="0" borderId="68" xfId="0" applyNumberFormat="1" applyFont="1" applyFill="1" applyBorder="1" applyAlignment="1">
      <alignment horizontal="center" vertical="center"/>
    </xf>
    <xf numFmtId="0" fontId="1" fillId="0" borderId="70" xfId="0" applyNumberFormat="1" applyFont="1" applyFill="1" applyBorder="1" applyAlignment="1">
      <alignment horizontal="center" vertical="center"/>
    </xf>
    <xf numFmtId="0" fontId="1" fillId="0" borderId="71" xfId="0" applyNumberFormat="1" applyFont="1" applyFill="1" applyBorder="1" applyAlignment="1">
      <alignment horizontal="center" vertical="center"/>
    </xf>
    <xf numFmtId="0" fontId="1" fillId="0" borderId="82" xfId="0" applyNumberFormat="1" applyFont="1" applyFill="1" applyBorder="1" applyAlignment="1">
      <alignment horizontal="center" vertical="center"/>
    </xf>
    <xf numFmtId="0" fontId="1" fillId="0" borderId="83" xfId="0" applyNumberFormat="1" applyFont="1" applyFill="1" applyBorder="1" applyAlignment="1">
      <alignment horizontal="center" vertical="center"/>
    </xf>
    <xf numFmtId="0" fontId="3" fillId="0" borderId="16" xfId="0" applyNumberFormat="1" applyFont="1" applyFill="1" applyBorder="1" applyAlignment="1">
      <alignment horizontal="center" vertical="center"/>
    </xf>
    <xf numFmtId="0" fontId="1" fillId="0" borderId="84" xfId="0" applyNumberFormat="1" applyFont="1" applyFill="1" applyBorder="1" applyAlignment="1">
      <alignment horizontal="center" vertical="center"/>
    </xf>
    <xf numFmtId="0" fontId="1" fillId="0" borderId="85" xfId="0" applyNumberFormat="1" applyFont="1" applyFill="1" applyBorder="1" applyAlignment="1">
      <alignment horizontal="center" vertical="center"/>
    </xf>
    <xf numFmtId="0" fontId="1" fillId="0" borderId="84" xfId="0" applyFont="1" applyFill="1" applyBorder="1" applyAlignment="1">
      <alignment horizontal="center" vertical="center"/>
    </xf>
    <xf numFmtId="0" fontId="3" fillId="0" borderId="79" xfId="0" applyNumberFormat="1" applyFont="1" applyFill="1" applyBorder="1" applyAlignment="1">
      <alignment horizontal="center" vertical="center"/>
    </xf>
    <xf numFmtId="0" fontId="1" fillId="0" borderId="27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33" xfId="0" applyNumberFormat="1" applyFont="1" applyFill="1" applyBorder="1" applyAlignment="1">
      <alignment horizontal="center" vertical="center"/>
    </xf>
    <xf numFmtId="0" fontId="1" fillId="0" borderId="24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41" xfId="0" applyNumberFormat="1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1" fillId="0" borderId="22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3" fillId="0" borderId="41" xfId="0" applyNumberFormat="1" applyFont="1" applyFill="1" applyBorder="1" applyAlignment="1">
      <alignment horizontal="center" vertical="center"/>
    </xf>
    <xf numFmtId="0" fontId="1" fillId="0" borderId="35" xfId="0" applyNumberFormat="1" applyFont="1" applyFill="1" applyBorder="1" applyAlignment="1">
      <alignment horizontal="center" vertical="center"/>
    </xf>
    <xf numFmtId="0" fontId="1" fillId="0" borderId="38" xfId="0" applyNumberFormat="1" applyFont="1" applyFill="1" applyBorder="1" applyAlignment="1">
      <alignment horizontal="center" vertical="center"/>
    </xf>
    <xf numFmtId="0" fontId="1" fillId="0" borderId="25" xfId="0" applyNumberFormat="1" applyFont="1" applyFill="1" applyBorder="1" applyAlignment="1">
      <alignment horizontal="center" vertical="center"/>
    </xf>
    <xf numFmtId="0" fontId="1" fillId="0" borderId="39" xfId="0" applyNumberFormat="1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8" fillId="0" borderId="17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45" xfId="0" applyNumberFormat="1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1" fillId="0" borderId="99" xfId="0" applyNumberFormat="1" applyFont="1" applyFill="1" applyBorder="1" applyAlignment="1">
      <alignment horizontal="center" vertical="center"/>
    </xf>
    <xf numFmtId="0" fontId="1" fillId="0" borderId="100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00" xfId="0" applyFont="1" applyFill="1" applyBorder="1" applyAlignment="1">
      <alignment horizontal="center" vertical="center"/>
    </xf>
    <xf numFmtId="0" fontId="1" fillId="0" borderId="4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1" fillId="0" borderId="101" xfId="0" applyNumberFormat="1" applyFont="1" applyFill="1" applyBorder="1" applyAlignment="1">
      <alignment horizontal="center" vertical="center"/>
    </xf>
    <xf numFmtId="0" fontId="3" fillId="0" borderId="102" xfId="0" applyNumberFormat="1" applyFont="1" applyFill="1" applyBorder="1" applyAlignment="1">
      <alignment horizontal="center" vertical="center"/>
    </xf>
    <xf numFmtId="0" fontId="1" fillId="0" borderId="34" xfId="0" applyNumberFormat="1" applyFont="1" applyFill="1" applyBorder="1" applyAlignment="1">
      <alignment horizontal="center" vertical="center"/>
    </xf>
    <xf numFmtId="0" fontId="1" fillId="0" borderId="58" xfId="0" applyNumberFormat="1" applyFont="1" applyFill="1" applyBorder="1" applyAlignment="1">
      <alignment horizontal="center" vertical="center"/>
    </xf>
    <xf numFmtId="0" fontId="1" fillId="0" borderId="103" xfId="0" applyNumberFormat="1" applyFont="1" applyFill="1" applyBorder="1" applyAlignment="1">
      <alignment horizontal="center" vertical="center"/>
    </xf>
    <xf numFmtId="0" fontId="1" fillId="0" borderId="104" xfId="0" applyNumberFormat="1" applyFont="1" applyFill="1" applyBorder="1" applyAlignment="1">
      <alignment horizontal="center" vertical="center"/>
    </xf>
    <xf numFmtId="0" fontId="1" fillId="0" borderId="92" xfId="0" applyNumberFormat="1" applyFont="1" applyFill="1" applyBorder="1" applyAlignment="1">
      <alignment horizontal="center" vertical="center"/>
    </xf>
    <xf numFmtId="0" fontId="1" fillId="0" borderId="105" xfId="0" applyNumberFormat="1" applyFont="1" applyFill="1" applyBorder="1" applyAlignment="1">
      <alignment horizontal="center" vertical="center"/>
    </xf>
    <xf numFmtId="0" fontId="1" fillId="0" borderId="91" xfId="0" applyFont="1" applyFill="1" applyBorder="1" applyAlignment="1">
      <alignment horizontal="center" vertical="center"/>
    </xf>
    <xf numFmtId="0" fontId="3" fillId="0" borderId="106" xfId="0" applyNumberFormat="1" applyFont="1" applyFill="1" applyBorder="1" applyAlignment="1">
      <alignment horizontal="center" vertical="center"/>
    </xf>
    <xf numFmtId="0" fontId="1" fillId="0" borderId="40" xfId="0" applyNumberFormat="1" applyFont="1" applyFill="1" applyBorder="1" applyAlignment="1">
      <alignment horizontal="center" vertical="center"/>
    </xf>
    <xf numFmtId="0" fontId="3" fillId="0" borderId="43" xfId="0" applyNumberFormat="1" applyFont="1" applyFill="1" applyBorder="1" applyAlignment="1">
      <alignment horizontal="center" vertical="center"/>
    </xf>
    <xf numFmtId="0" fontId="1" fillId="0" borderId="32" xfId="0" applyNumberFormat="1" applyFont="1" applyFill="1" applyBorder="1" applyAlignment="1">
      <alignment horizontal="center" vertical="center"/>
    </xf>
    <xf numFmtId="0" fontId="1" fillId="0" borderId="42" xfId="0" applyNumberFormat="1" applyFont="1" applyFill="1" applyBorder="1" applyAlignment="1">
      <alignment horizontal="center" vertical="center"/>
    </xf>
    <xf numFmtId="0" fontId="1" fillId="0" borderId="44" xfId="0" applyNumberFormat="1" applyFont="1" applyFill="1" applyBorder="1" applyAlignment="1">
      <alignment horizontal="center" vertical="center"/>
    </xf>
    <xf numFmtId="0" fontId="1" fillId="0" borderId="46" xfId="0" applyNumberFormat="1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8" fillId="0" borderId="36" xfId="0" applyNumberFormat="1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29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/>
    </xf>
    <xf numFmtId="0" fontId="3" fillId="0" borderId="107" xfId="0" applyNumberFormat="1" applyFont="1" applyFill="1" applyBorder="1" applyAlignment="1">
      <alignment horizontal="center" vertical="center"/>
    </xf>
    <xf numFmtId="0" fontId="1" fillId="0" borderId="107" xfId="0" applyFont="1" applyFill="1" applyBorder="1" applyAlignment="1">
      <alignment horizontal="center" vertical="center"/>
    </xf>
    <xf numFmtId="0" fontId="3" fillId="0" borderId="109" xfId="0" applyNumberFormat="1" applyFont="1" applyFill="1" applyBorder="1" applyAlignment="1">
      <alignment horizontal="center" vertical="center"/>
    </xf>
    <xf numFmtId="0" fontId="1" fillId="0" borderId="111" xfId="0" applyFont="1" applyFill="1" applyBorder="1" applyAlignment="1">
      <alignment horizontal="center" vertical="center"/>
    </xf>
    <xf numFmtId="0" fontId="1" fillId="0" borderId="77" xfId="0" applyFont="1" applyFill="1" applyBorder="1" applyAlignment="1">
      <alignment horizontal="center" vertical="center"/>
    </xf>
    <xf numFmtId="0" fontId="3" fillId="0" borderId="57" xfId="0" applyFont="1" applyFill="1" applyBorder="1" applyAlignment="1">
      <alignment horizontal="center" vertical="center"/>
    </xf>
    <xf numFmtId="0" fontId="3" fillId="0" borderId="111" xfId="0" applyFont="1" applyFill="1" applyBorder="1" applyAlignment="1">
      <alignment horizontal="center" vertical="center"/>
    </xf>
    <xf numFmtId="0" fontId="1" fillId="0" borderId="75" xfId="0" applyNumberFormat="1" applyFont="1" applyFill="1" applyBorder="1" applyAlignment="1">
      <alignment horizontal="center" vertical="center"/>
    </xf>
    <xf numFmtId="0" fontId="1" fillId="0" borderId="73" xfId="0" applyFont="1" applyFill="1" applyBorder="1" applyAlignment="1">
      <alignment horizontal="center" vertical="center"/>
    </xf>
    <xf numFmtId="0" fontId="1" fillId="0" borderId="75" xfId="0" applyFont="1" applyFill="1" applyBorder="1" applyAlignment="1">
      <alignment horizontal="center" vertical="center"/>
    </xf>
    <xf numFmtId="0" fontId="3" fillId="0" borderId="62" xfId="0" applyFont="1" applyFill="1" applyBorder="1" applyAlignment="1">
      <alignment horizontal="center" vertical="center"/>
    </xf>
    <xf numFmtId="0" fontId="1" fillId="0" borderId="113" xfId="0" applyNumberFormat="1" applyFont="1" applyFill="1" applyBorder="1" applyAlignment="1">
      <alignment horizontal="center" vertical="center"/>
    </xf>
    <xf numFmtId="0" fontId="3" fillId="0" borderId="114" xfId="0" applyNumberFormat="1" applyFont="1" applyFill="1" applyBorder="1" applyAlignment="1">
      <alignment horizontal="center" vertical="center"/>
    </xf>
    <xf numFmtId="0" fontId="3" fillId="0" borderId="69" xfId="0" applyNumberFormat="1" applyFont="1" applyFill="1" applyBorder="1" applyAlignment="1">
      <alignment horizontal="center" vertical="center"/>
    </xf>
    <xf numFmtId="0" fontId="1" fillId="0" borderId="115" xfId="0" applyNumberFormat="1" applyFont="1" applyFill="1" applyBorder="1" applyAlignment="1">
      <alignment horizontal="center" vertical="center"/>
    </xf>
    <xf numFmtId="0" fontId="3" fillId="0" borderId="56" xfId="0" applyFont="1" applyFill="1" applyBorder="1" applyAlignment="1">
      <alignment horizontal="center" vertical="center"/>
    </xf>
    <xf numFmtId="0" fontId="3" fillId="0" borderId="107" xfId="0" applyFont="1" applyFill="1" applyBorder="1" applyAlignment="1">
      <alignment horizontal="center" vertical="center"/>
    </xf>
    <xf numFmtId="0" fontId="3" fillId="0" borderId="38" xfId="0" applyNumberFormat="1" applyFont="1" applyFill="1" applyBorder="1" applyAlignment="1">
      <alignment horizontal="center" vertical="center"/>
    </xf>
    <xf numFmtId="0" fontId="1" fillId="0" borderId="88" xfId="0" applyFont="1" applyFill="1" applyBorder="1" applyAlignment="1">
      <alignment horizontal="center" vertical="center"/>
    </xf>
    <xf numFmtId="0" fontId="1" fillId="0" borderId="118" xfId="0" applyFont="1" applyFill="1" applyBorder="1" applyAlignment="1">
      <alignment horizontal="center" vertical="center"/>
    </xf>
    <xf numFmtId="0" fontId="3" fillId="0" borderId="119" xfId="0" applyNumberFormat="1" applyFont="1" applyFill="1" applyBorder="1" applyAlignment="1">
      <alignment horizontal="center" vertical="center"/>
    </xf>
    <xf numFmtId="0" fontId="1" fillId="0" borderId="90" xfId="0" applyNumberFormat="1" applyFont="1" applyFill="1" applyBorder="1" applyAlignment="1">
      <alignment horizontal="center" vertical="center"/>
    </xf>
    <xf numFmtId="0" fontId="1" fillId="0" borderId="120" xfId="0" applyNumberFormat="1" applyFont="1" applyFill="1" applyBorder="1" applyAlignment="1">
      <alignment horizontal="center" vertical="center"/>
    </xf>
    <xf numFmtId="0" fontId="1" fillId="0" borderId="121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1" fillId="0" borderId="126" xfId="0" applyNumberFormat="1" applyFont="1" applyFill="1" applyBorder="1" applyAlignment="1">
      <alignment horizontal="center" vertical="center"/>
    </xf>
    <xf numFmtId="0" fontId="3" fillId="0" borderId="127" xfId="0" applyNumberFormat="1" applyFont="1" applyFill="1" applyBorder="1" applyAlignment="1">
      <alignment horizontal="center" vertical="center"/>
    </xf>
    <xf numFmtId="0" fontId="1" fillId="0" borderId="128" xfId="0" applyNumberFormat="1" applyFont="1" applyFill="1" applyBorder="1" applyAlignment="1">
      <alignment horizontal="center" vertical="center"/>
    </xf>
    <xf numFmtId="0" fontId="3" fillId="0" borderId="12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3" fillId="0" borderId="7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" fillId="0" borderId="129" xfId="0" applyNumberFormat="1" applyFont="1" applyFill="1" applyBorder="1" applyAlignment="1">
      <alignment horizontal="center" vertical="center"/>
    </xf>
    <xf numFmtId="0" fontId="1" fillId="0" borderId="130" xfId="0" applyNumberFormat="1" applyFont="1" applyFill="1" applyBorder="1" applyAlignment="1">
      <alignment horizontal="center" vertical="center"/>
    </xf>
    <xf numFmtId="0" fontId="1" fillId="0" borderId="131" xfId="0" applyNumberFormat="1" applyFont="1" applyFill="1" applyBorder="1" applyAlignment="1">
      <alignment horizontal="center" vertical="center"/>
    </xf>
    <xf numFmtId="0" fontId="1" fillId="0" borderId="132" xfId="0" applyNumberFormat="1" applyFont="1" applyFill="1" applyBorder="1" applyAlignment="1">
      <alignment horizontal="center" vertical="center"/>
    </xf>
    <xf numFmtId="0" fontId="1" fillId="0" borderId="133" xfId="0" applyNumberFormat="1" applyFont="1" applyFill="1" applyBorder="1" applyAlignment="1">
      <alignment horizontal="center" vertical="center"/>
    </xf>
    <xf numFmtId="0" fontId="1" fillId="0" borderId="130" xfId="0" applyFont="1" applyFill="1" applyBorder="1" applyAlignment="1">
      <alignment horizontal="center" vertical="center"/>
    </xf>
    <xf numFmtId="0" fontId="12" fillId="0" borderId="134" xfId="0" applyFont="1" applyBorder="1" applyAlignment="1">
      <alignment horizontal="center" wrapText="1"/>
    </xf>
    <xf numFmtId="0" fontId="12" fillId="0" borderId="135" xfId="0" applyFont="1" applyBorder="1" applyAlignment="1">
      <alignment horizontal="center" wrapText="1"/>
    </xf>
    <xf numFmtId="164" fontId="13" fillId="0" borderId="134" xfId="1" applyNumberFormat="1" applyFont="1" applyBorder="1" applyAlignment="1">
      <alignment horizontal="center" vertical="center"/>
    </xf>
    <xf numFmtId="164" fontId="12" fillId="0" borderId="74" xfId="0" applyNumberFormat="1" applyFont="1" applyBorder="1" applyAlignment="1">
      <alignment horizontal="center" wrapText="1"/>
    </xf>
    <xf numFmtId="0" fontId="12" fillId="0" borderId="74" xfId="0" applyFont="1" applyBorder="1" applyAlignment="1">
      <alignment horizontal="center" wrapText="1"/>
    </xf>
    <xf numFmtId="164" fontId="12" fillId="0" borderId="134" xfId="0" applyNumberFormat="1" applyFont="1" applyBorder="1" applyAlignment="1">
      <alignment horizontal="center" wrapText="1"/>
    </xf>
    <xf numFmtId="0" fontId="12" fillId="0" borderId="134" xfId="0" applyFont="1" applyBorder="1" applyAlignment="1">
      <alignment horizontal="center"/>
    </xf>
    <xf numFmtId="0" fontId="14" fillId="0" borderId="134" xfId="0" applyFont="1" applyBorder="1" applyAlignment="1">
      <alignment horizontal="center" wrapText="1"/>
    </xf>
    <xf numFmtId="0" fontId="14" fillId="0" borderId="79" xfId="0" applyFont="1" applyBorder="1" applyAlignment="1">
      <alignment horizontal="center" wrapText="1"/>
    </xf>
    <xf numFmtId="164" fontId="13" fillId="0" borderId="0" xfId="1" applyNumberFormat="1" applyFont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1" fillId="0" borderId="122" xfId="0" applyNumberFormat="1" applyFont="1" applyFill="1" applyBorder="1" applyAlignment="1">
      <alignment horizontal="center" vertical="center"/>
    </xf>
    <xf numFmtId="0" fontId="1" fillId="0" borderId="137" xfId="0" applyNumberFormat="1" applyFont="1" applyFill="1" applyBorder="1" applyAlignment="1">
      <alignment horizontal="center" vertical="center"/>
    </xf>
    <xf numFmtId="0" fontId="1" fillId="0" borderId="136" xfId="0" applyFont="1" applyFill="1" applyBorder="1" applyAlignment="1">
      <alignment horizontal="center"/>
    </xf>
    <xf numFmtId="0" fontId="1" fillId="0" borderId="136" xfId="0" applyFont="1" applyFill="1" applyBorder="1" applyAlignment="1">
      <alignment horizontal="center" vertical="center"/>
    </xf>
    <xf numFmtId="0" fontId="3" fillId="0" borderId="138" xfId="0" applyNumberFormat="1" applyFont="1" applyFill="1" applyBorder="1" applyAlignment="1">
      <alignment horizontal="center" vertical="center"/>
    </xf>
    <xf numFmtId="0" fontId="1" fillId="0" borderId="139" xfId="0" applyFont="1" applyBorder="1" applyAlignment="1">
      <alignment horizontal="center"/>
    </xf>
    <xf numFmtId="0" fontId="1" fillId="0" borderId="140" xfId="0" applyNumberFormat="1" applyFont="1" applyFill="1" applyBorder="1" applyAlignment="1">
      <alignment horizontal="center" vertical="center"/>
    </xf>
    <xf numFmtId="0" fontId="1" fillId="0" borderId="141" xfId="0" applyNumberFormat="1" applyFont="1" applyFill="1" applyBorder="1" applyAlignment="1">
      <alignment horizontal="center" vertical="center"/>
    </xf>
    <xf numFmtId="0" fontId="1" fillId="0" borderId="142" xfId="0" applyNumberFormat="1" applyFont="1" applyFill="1" applyBorder="1" applyAlignment="1">
      <alignment horizontal="center" vertical="center"/>
    </xf>
    <xf numFmtId="0" fontId="1" fillId="0" borderId="143" xfId="0" applyNumberFormat="1" applyFont="1" applyFill="1" applyBorder="1" applyAlignment="1">
      <alignment horizontal="center" vertical="center"/>
    </xf>
    <xf numFmtId="0" fontId="1" fillId="0" borderId="144" xfId="0" applyFont="1" applyFill="1" applyBorder="1" applyAlignment="1">
      <alignment horizontal="center"/>
    </xf>
    <xf numFmtId="0" fontId="1" fillId="0" borderId="146" xfId="0" applyNumberFormat="1" applyFont="1" applyFill="1" applyBorder="1" applyAlignment="1">
      <alignment horizontal="center" vertical="center"/>
    </xf>
    <xf numFmtId="0" fontId="1" fillId="0" borderId="147" xfId="0" applyNumberFormat="1" applyFont="1" applyFill="1" applyBorder="1" applyAlignment="1">
      <alignment horizontal="center" vertical="center"/>
    </xf>
    <xf numFmtId="0" fontId="1" fillId="0" borderId="148" xfId="0" applyNumberFormat="1" applyFont="1" applyFill="1" applyBorder="1" applyAlignment="1">
      <alignment horizontal="center" vertical="center"/>
    </xf>
    <xf numFmtId="0" fontId="1" fillId="0" borderId="145" xfId="0" applyNumberFormat="1" applyFont="1" applyFill="1" applyBorder="1" applyAlignment="1">
      <alignment horizontal="center" vertical="center"/>
    </xf>
    <xf numFmtId="0" fontId="1" fillId="0" borderId="149" xfId="0" applyNumberFormat="1" applyFont="1" applyFill="1" applyBorder="1" applyAlignment="1">
      <alignment horizontal="center" vertical="center"/>
    </xf>
    <xf numFmtId="0" fontId="1" fillId="0" borderId="150" xfId="0" applyNumberFormat="1" applyFont="1" applyFill="1" applyBorder="1" applyAlignment="1">
      <alignment horizontal="center" vertical="center"/>
    </xf>
    <xf numFmtId="0" fontId="1" fillId="0" borderId="151" xfId="0" applyNumberFormat="1" applyFont="1" applyFill="1" applyBorder="1" applyAlignment="1">
      <alignment horizontal="center" vertical="center"/>
    </xf>
    <xf numFmtId="0" fontId="1" fillId="0" borderId="129" xfId="0" applyFont="1" applyFill="1" applyBorder="1" applyAlignment="1">
      <alignment horizontal="center" vertical="center"/>
    </xf>
    <xf numFmtId="0" fontId="1" fillId="0" borderId="124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53" xfId="0" applyNumberFormat="1" applyFont="1" applyFill="1" applyBorder="1" applyAlignment="1">
      <alignment horizontal="center" vertical="center"/>
    </xf>
    <xf numFmtId="0" fontId="1" fillId="0" borderId="154" xfId="0" applyNumberFormat="1" applyFont="1" applyFill="1" applyBorder="1" applyAlignment="1">
      <alignment horizontal="center" vertical="center"/>
    </xf>
    <xf numFmtId="0" fontId="1" fillId="0" borderId="155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12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23" xfId="0" applyNumberFormat="1" applyFont="1" applyFill="1" applyBorder="1" applyAlignment="1">
      <alignment horizontal="center" vertical="center"/>
    </xf>
    <xf numFmtId="0" fontId="1" fillId="0" borderId="123" xfId="0" applyFont="1" applyFill="1" applyBorder="1" applyAlignment="1">
      <alignment horizontal="center" vertical="center"/>
    </xf>
    <xf numFmtId="0" fontId="1" fillId="0" borderId="152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125" xfId="0" applyNumberFormat="1" applyFont="1" applyFill="1" applyBorder="1" applyAlignment="1">
      <alignment horizontal="center" vertical="center"/>
    </xf>
    <xf numFmtId="0" fontId="1" fillId="0" borderId="155" xfId="0" applyNumberFormat="1" applyFont="1" applyFill="1" applyBorder="1" applyAlignment="1">
      <alignment horizontal="center" vertical="center"/>
    </xf>
    <xf numFmtId="0" fontId="1" fillId="0" borderId="156" xfId="0" applyNumberFormat="1" applyFont="1" applyFill="1" applyBorder="1" applyAlignment="1">
      <alignment horizontal="center" vertical="center"/>
    </xf>
    <xf numFmtId="0" fontId="1" fillId="0" borderId="157" xfId="0" applyNumberFormat="1" applyFont="1" applyFill="1" applyBorder="1" applyAlignment="1">
      <alignment horizontal="center" vertical="center"/>
    </xf>
    <xf numFmtId="0" fontId="1" fillId="0" borderId="158" xfId="0" applyNumberFormat="1" applyFont="1" applyFill="1" applyBorder="1" applyAlignment="1">
      <alignment horizontal="center" vertical="center"/>
    </xf>
    <xf numFmtId="0" fontId="1" fillId="0" borderId="159" xfId="0" applyNumberFormat="1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1" fillId="0" borderId="160" xfId="0" applyFont="1" applyFill="1" applyBorder="1" applyAlignment="1">
      <alignment horizontal="center" vertical="center"/>
    </xf>
    <xf numFmtId="0" fontId="1" fillId="0" borderId="94" xfId="0" applyFont="1" applyFill="1" applyBorder="1" applyAlignment="1">
      <alignment horizontal="center" vertical="center"/>
    </xf>
    <xf numFmtId="0" fontId="1" fillId="0" borderId="158" xfId="0" applyFont="1" applyFill="1" applyBorder="1" applyAlignment="1">
      <alignment horizontal="center" vertical="center"/>
    </xf>
    <xf numFmtId="0" fontId="1" fillId="0" borderId="161" xfId="0" applyFont="1" applyFill="1" applyBorder="1" applyAlignment="1">
      <alignment horizontal="center" vertical="center"/>
    </xf>
    <xf numFmtId="0" fontId="1" fillId="0" borderId="163" xfId="0" applyFont="1" applyFill="1" applyBorder="1" applyAlignment="1">
      <alignment horizontal="center" vertical="center"/>
    </xf>
    <xf numFmtId="0" fontId="1" fillId="0" borderId="164" xfId="0" applyFont="1" applyFill="1" applyBorder="1" applyAlignment="1">
      <alignment horizontal="center" vertical="center"/>
    </xf>
    <xf numFmtId="0" fontId="1" fillId="0" borderId="161" xfId="0" applyNumberFormat="1" applyFont="1" applyFill="1" applyBorder="1" applyAlignment="1">
      <alignment horizontal="center" vertical="center"/>
    </xf>
    <xf numFmtId="0" fontId="1" fillId="0" borderId="162" xfId="0" applyNumberFormat="1" applyFont="1" applyFill="1" applyBorder="1" applyAlignment="1">
      <alignment horizontal="center" vertical="center"/>
    </xf>
    <xf numFmtId="0" fontId="1" fillId="0" borderId="159" xfId="0" applyFont="1" applyFill="1" applyBorder="1" applyAlignment="1">
      <alignment horizontal="center" vertical="center"/>
    </xf>
    <xf numFmtId="0" fontId="1" fillId="0" borderId="153" xfId="0" applyFont="1" applyFill="1" applyBorder="1" applyAlignment="1">
      <alignment horizontal="center" vertical="center"/>
    </xf>
    <xf numFmtId="0" fontId="1" fillId="0" borderId="157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165" xfId="0" applyFont="1" applyFill="1" applyBorder="1" applyAlignment="1">
      <alignment horizontal="center" vertical="center"/>
    </xf>
    <xf numFmtId="0" fontId="1" fillId="0" borderId="166" xfId="0" applyFont="1" applyFill="1" applyBorder="1" applyAlignment="1">
      <alignment horizontal="center" vertical="center"/>
    </xf>
    <xf numFmtId="0" fontId="1" fillId="0" borderId="125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1" fillId="0" borderId="60" xfId="0" applyFont="1" applyFill="1" applyBorder="1" applyAlignment="1">
      <alignment horizontal="center" vertical="center"/>
    </xf>
    <xf numFmtId="164" fontId="15" fillId="3" borderId="0" xfId="1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Border="1" applyAlignment="1">
      <alignment horizontal="left" wrapText="1"/>
    </xf>
    <xf numFmtId="0" fontId="14" fillId="0" borderId="135" xfId="0" applyFont="1" applyBorder="1" applyAlignment="1">
      <alignment horizontal="center" wrapText="1"/>
    </xf>
    <xf numFmtId="164" fontId="14" fillId="0" borderId="134" xfId="0" applyNumberFormat="1" applyFont="1" applyBorder="1" applyAlignment="1">
      <alignment horizontal="center" wrapText="1"/>
    </xf>
    <xf numFmtId="164" fontId="14" fillId="0" borderId="74" xfId="0" applyNumberFormat="1" applyFont="1" applyBorder="1" applyAlignment="1">
      <alignment horizontal="center" wrapText="1"/>
    </xf>
    <xf numFmtId="165" fontId="14" fillId="0" borderId="134" xfId="0" applyNumberFormat="1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4" xfId="0" applyNumberFormat="1" applyFont="1" applyFill="1" applyBorder="1" applyAlignment="1"/>
    <xf numFmtId="0" fontId="3" fillId="0" borderId="9" xfId="0" applyNumberFormat="1" applyFont="1" applyBorder="1" applyAlignment="1"/>
    <xf numFmtId="0" fontId="3" fillId="0" borderId="13" xfId="0" applyNumberFormat="1" applyFont="1" applyBorder="1" applyAlignment="1"/>
    <xf numFmtId="0" fontId="3" fillId="0" borderId="15" xfId="0" applyNumberFormat="1" applyFont="1" applyBorder="1" applyAlignment="1"/>
    <xf numFmtId="0" fontId="3" fillId="0" borderId="167" xfId="0" applyNumberFormat="1" applyFont="1" applyBorder="1" applyAlignment="1"/>
    <xf numFmtId="0" fontId="3" fillId="0" borderId="15" xfId="0" applyNumberFormat="1" applyFont="1" applyFill="1" applyBorder="1" applyAlignment="1">
      <alignment vertical="center"/>
    </xf>
    <xf numFmtId="0" fontId="3" fillId="0" borderId="49" xfId="0" applyNumberFormat="1" applyFont="1" applyFill="1" applyBorder="1" applyAlignment="1">
      <alignment vertical="center"/>
    </xf>
    <xf numFmtId="0" fontId="3" fillId="0" borderId="4" xfId="0" applyNumberFormat="1" applyFont="1" applyBorder="1" applyAlignment="1"/>
    <xf numFmtId="0" fontId="3" fillId="0" borderId="13" xfId="0" applyNumberFormat="1" applyFont="1" applyFill="1" applyBorder="1" applyAlignment="1"/>
    <xf numFmtId="0" fontId="3" fillId="0" borderId="9" xfId="0" applyNumberFormat="1" applyFont="1" applyFill="1" applyBorder="1" applyAlignment="1"/>
    <xf numFmtId="0" fontId="3" fillId="0" borderId="17" xfId="0" applyNumberFormat="1" applyFont="1" applyFill="1" applyBorder="1" applyAlignment="1"/>
    <xf numFmtId="0" fontId="3" fillId="0" borderId="17" xfId="0" applyNumberFormat="1" applyFont="1" applyFill="1" applyBorder="1" applyAlignment="1">
      <alignment vertical="center"/>
    </xf>
    <xf numFmtId="0" fontId="3" fillId="0" borderId="9" xfId="0" applyNumberFormat="1" applyFont="1" applyFill="1" applyBorder="1" applyAlignment="1">
      <alignment vertical="center"/>
    </xf>
    <xf numFmtId="0" fontId="3" fillId="0" borderId="17" xfId="0" applyNumberFormat="1" applyFont="1" applyBorder="1" applyAlignment="1"/>
    <xf numFmtId="0" fontId="3" fillId="0" borderId="168" xfId="0" applyNumberFormat="1" applyFont="1" applyFill="1" applyBorder="1" applyAlignment="1"/>
    <xf numFmtId="0" fontId="3" fillId="0" borderId="136" xfId="0" applyFont="1" applyFill="1" applyBorder="1" applyAlignment="1"/>
    <xf numFmtId="0" fontId="3" fillId="0" borderId="5" xfId="0" applyNumberFormat="1" applyFont="1" applyBorder="1" applyAlignment="1">
      <alignment horizontal="left" vertical="top" wrapText="1"/>
    </xf>
    <xf numFmtId="0" fontId="3" fillId="0" borderId="11" xfId="0" applyNumberFormat="1" applyFont="1" applyBorder="1" applyAlignment="1">
      <alignment horizontal="left"/>
    </xf>
    <xf numFmtId="0" fontId="3" fillId="0" borderId="10" xfId="0" applyNumberFormat="1" applyFont="1" applyBorder="1" applyAlignment="1">
      <alignment horizontal="left" vertical="top" wrapText="1"/>
    </xf>
    <xf numFmtId="0" fontId="3" fillId="0" borderId="169" xfId="0" applyNumberFormat="1" applyFont="1" applyBorder="1" applyAlignment="1">
      <alignment horizontal="left" vertical="top" wrapText="1"/>
    </xf>
    <xf numFmtId="0" fontId="3" fillId="0" borderId="26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wrapText="1"/>
    </xf>
    <xf numFmtId="0" fontId="3" fillId="0" borderId="167" xfId="0" applyFont="1" applyBorder="1" applyAlignment="1">
      <alignment horizontal="left" wrapText="1"/>
    </xf>
    <xf numFmtId="0" fontId="3" fillId="0" borderId="4" xfId="0" applyNumberFormat="1" applyFont="1" applyFill="1" applyBorder="1" applyAlignment="1">
      <alignment vertical="center"/>
    </xf>
    <xf numFmtId="0" fontId="3" fillId="0" borderId="3" xfId="0" applyNumberFormat="1" applyFont="1" applyBorder="1" applyAlignment="1">
      <alignment horizontal="left" vertical="top" wrapText="1"/>
    </xf>
    <xf numFmtId="0" fontId="3" fillId="0" borderId="126" xfId="0" applyNumberFormat="1" applyFont="1" applyBorder="1" applyAlignment="1">
      <alignment horizontal="left" vertical="top" wrapText="1"/>
    </xf>
    <xf numFmtId="0" fontId="3" fillId="0" borderId="13" xfId="0" applyNumberFormat="1" applyFont="1" applyBorder="1" applyAlignment="1">
      <alignment horizontal="left"/>
    </xf>
    <xf numFmtId="0" fontId="3" fillId="0" borderId="13" xfId="0" applyNumberFormat="1" applyFont="1" applyBorder="1" applyAlignment="1">
      <alignment horizontal="left" wrapText="1"/>
    </xf>
    <xf numFmtId="0" fontId="3" fillId="0" borderId="9" xfId="0" applyNumberFormat="1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168" xfId="0" applyNumberFormat="1" applyFont="1" applyBorder="1" applyAlignment="1">
      <alignment horizontal="left" wrapText="1"/>
    </xf>
    <xf numFmtId="0" fontId="3" fillId="0" borderId="4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0" fontId="3" fillId="0" borderId="17" xfId="0" applyNumberFormat="1" applyFont="1" applyFill="1" applyBorder="1" applyAlignment="1">
      <alignment horizontal="left"/>
    </xf>
    <xf numFmtId="0" fontId="3" fillId="0" borderId="170" xfId="0" applyNumberFormat="1" applyFont="1" applyBorder="1" applyAlignment="1">
      <alignment horizontal="left"/>
    </xf>
    <xf numFmtId="0" fontId="3" fillId="0" borderId="17" xfId="0" applyNumberFormat="1" applyFont="1" applyBorder="1" applyAlignment="1">
      <alignment wrapText="1"/>
    </xf>
    <xf numFmtId="0" fontId="3" fillId="0" borderId="19" xfId="0" applyNumberFormat="1" applyFont="1" applyFill="1" applyBorder="1" applyAlignment="1">
      <alignment vertical="center"/>
    </xf>
    <xf numFmtId="0" fontId="3" fillId="0" borderId="103" xfId="0" applyNumberFormat="1" applyFont="1" applyFill="1" applyBorder="1" applyAlignment="1">
      <alignment vertical="center"/>
    </xf>
    <xf numFmtId="0" fontId="3" fillId="0" borderId="10" xfId="0" applyNumberFormat="1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9" fillId="3" borderId="116" xfId="0" applyNumberFormat="1" applyFont="1" applyFill="1" applyBorder="1" applyAlignment="1">
      <alignment horizontal="center" vertical="center"/>
    </xf>
    <xf numFmtId="0" fontId="9" fillId="3" borderId="117" xfId="0" applyNumberFormat="1" applyFont="1" applyFill="1" applyBorder="1" applyAlignment="1">
      <alignment horizontal="center" vertical="center"/>
    </xf>
    <xf numFmtId="0" fontId="9" fillId="3" borderId="97" xfId="0" applyNumberFormat="1" applyFont="1" applyFill="1" applyBorder="1" applyAlignment="1">
      <alignment horizontal="center" vertical="center"/>
    </xf>
    <xf numFmtId="0" fontId="9" fillId="3" borderId="108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/>
    </xf>
    <xf numFmtId="0" fontId="9" fillId="3" borderId="43" xfId="0" applyNumberFormat="1" applyFont="1" applyFill="1" applyBorder="1" applyAlignment="1">
      <alignment horizontal="center" vertical="center"/>
    </xf>
    <xf numFmtId="0" fontId="9" fillId="3" borderId="110" xfId="0" applyNumberFormat="1" applyFont="1" applyFill="1" applyBorder="1" applyAlignment="1">
      <alignment horizontal="center" vertical="center"/>
    </xf>
    <xf numFmtId="0" fontId="9" fillId="3" borderId="47" xfId="0" applyNumberFormat="1" applyFont="1" applyFill="1" applyBorder="1" applyAlignment="1">
      <alignment horizontal="center" vertical="center"/>
    </xf>
    <xf numFmtId="0" fontId="9" fillId="3" borderId="31" xfId="0" applyNumberFormat="1" applyFont="1" applyFill="1" applyBorder="1" applyAlignment="1">
      <alignment horizontal="center" vertical="center"/>
    </xf>
    <xf numFmtId="0" fontId="9" fillId="3" borderId="41" xfId="0" applyNumberFormat="1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left" vertical="center"/>
    </xf>
    <xf numFmtId="0" fontId="3" fillId="2" borderId="61" xfId="0" applyFont="1" applyFill="1" applyBorder="1" applyAlignment="1">
      <alignment horizontal="left" vertical="center"/>
    </xf>
    <xf numFmtId="0" fontId="3" fillId="2" borderId="73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76" xfId="0" applyFont="1" applyFill="1" applyBorder="1" applyAlignment="1">
      <alignment horizontal="left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2" fillId="0" borderId="78" xfId="0" applyNumberFormat="1" applyFont="1" applyFill="1" applyBorder="1" applyAlignment="1">
      <alignment horizontal="center" vertical="center"/>
    </xf>
    <xf numFmtId="0" fontId="2" fillId="0" borderId="79" xfId="0" applyNumberFormat="1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78" xfId="0" applyFont="1" applyFill="1" applyBorder="1" applyAlignment="1">
      <alignment horizontal="left" vertical="center"/>
    </xf>
    <xf numFmtId="0" fontId="3" fillId="2" borderId="84" xfId="0" applyFont="1" applyFill="1" applyBorder="1" applyAlignment="1">
      <alignment horizontal="left" vertical="center"/>
    </xf>
    <xf numFmtId="0" fontId="3" fillId="2" borderId="79" xfId="0" applyFont="1" applyFill="1" applyBorder="1" applyAlignment="1">
      <alignment horizontal="left" vertical="center"/>
    </xf>
    <xf numFmtId="0" fontId="3" fillId="0" borderId="86" xfId="0" applyFont="1" applyFill="1" applyBorder="1" applyAlignment="1">
      <alignment horizontal="center" vertical="center"/>
    </xf>
    <xf numFmtId="0" fontId="3" fillId="0" borderId="75" xfId="0" applyFont="1" applyFill="1" applyBorder="1" applyAlignment="1">
      <alignment horizontal="center" vertical="center"/>
    </xf>
    <xf numFmtId="0" fontId="3" fillId="0" borderId="9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81" xfId="0" applyFont="1" applyFill="1" applyBorder="1" applyAlignment="1">
      <alignment horizontal="center" vertical="center"/>
    </xf>
    <xf numFmtId="0" fontId="9" fillId="3" borderId="112" xfId="0" applyNumberFormat="1" applyFont="1" applyFill="1" applyBorder="1" applyAlignment="1">
      <alignment horizontal="center" vertical="center"/>
    </xf>
    <xf numFmtId="0" fontId="2" fillId="3" borderId="21" xfId="0" applyNumberFormat="1" applyFont="1" applyFill="1" applyBorder="1" applyAlignment="1">
      <alignment horizontal="center" vertical="center"/>
    </xf>
    <xf numFmtId="0" fontId="2" fillId="3" borderId="40" xfId="0" applyNumberFormat="1" applyFont="1" applyFill="1" applyBorder="1" applyAlignment="1">
      <alignment horizontal="center" vertical="center"/>
    </xf>
    <xf numFmtId="0" fontId="3" fillId="0" borderId="78" xfId="0" applyFont="1" applyFill="1" applyBorder="1" applyAlignment="1">
      <alignment horizontal="center" vertical="center"/>
    </xf>
    <xf numFmtId="0" fontId="3" fillId="0" borderId="79" xfId="0" applyFont="1" applyFill="1" applyBorder="1" applyAlignment="1">
      <alignment horizontal="center" vertical="center"/>
    </xf>
    <xf numFmtId="0" fontId="2" fillId="0" borderId="87" xfId="0" applyNumberFormat="1" applyFont="1" applyFill="1" applyBorder="1" applyAlignment="1">
      <alignment horizontal="center" vertical="center"/>
    </xf>
    <xf numFmtId="0" fontId="2" fillId="0" borderId="86" xfId="0" applyNumberFormat="1" applyFont="1" applyFill="1" applyBorder="1" applyAlignment="1">
      <alignment horizontal="center" vertical="center"/>
    </xf>
    <xf numFmtId="0" fontId="3" fillId="0" borderId="87" xfId="0" applyFont="1" applyFill="1" applyBorder="1" applyAlignment="1">
      <alignment horizontal="center" vertical="center"/>
    </xf>
    <xf numFmtId="0" fontId="3" fillId="0" borderId="89" xfId="0" applyFont="1" applyFill="1" applyBorder="1" applyAlignment="1">
      <alignment horizontal="center" vertical="center"/>
    </xf>
    <xf numFmtId="0" fontId="3" fillId="0" borderId="72" xfId="0" applyFont="1" applyFill="1" applyBorder="1" applyAlignment="1">
      <alignment horizontal="center" vertical="center"/>
    </xf>
    <xf numFmtId="0" fontId="3" fillId="0" borderId="74" xfId="0" applyFont="1" applyFill="1" applyBorder="1" applyAlignment="1">
      <alignment horizontal="center" vertical="center"/>
    </xf>
    <xf numFmtId="0" fontId="2" fillId="0" borderId="72" xfId="0" applyNumberFormat="1" applyFont="1" applyFill="1" applyBorder="1" applyAlignment="1">
      <alignment horizontal="center" vertical="center"/>
    </xf>
    <xf numFmtId="0" fontId="2" fillId="0" borderId="74" xfId="0" applyNumberFormat="1" applyFont="1" applyFill="1" applyBorder="1" applyAlignment="1">
      <alignment horizontal="center" vertical="center"/>
    </xf>
    <xf numFmtId="0" fontId="2" fillId="0" borderId="96" xfId="0" applyNumberFormat="1" applyFont="1" applyFill="1" applyBorder="1" applyAlignment="1">
      <alignment horizontal="center" vertical="center"/>
    </xf>
    <xf numFmtId="0" fontId="2" fillId="0" borderId="9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9" fillId="3" borderId="30" xfId="0" applyNumberFormat="1" applyFont="1" applyFill="1" applyBorder="1" applyAlignment="1">
      <alignment horizontal="center" vertical="center"/>
    </xf>
    <xf numFmtId="0" fontId="9" fillId="0" borderId="47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43" xfId="0" applyNumberFormat="1" applyFont="1" applyFill="1" applyBorder="1" applyAlignment="1">
      <alignment horizontal="center" vertical="center"/>
    </xf>
    <xf numFmtId="0" fontId="2" fillId="3" borderId="78" xfId="0" applyFont="1" applyFill="1" applyBorder="1" applyAlignment="1">
      <alignment horizontal="center"/>
    </xf>
    <xf numFmtId="0" fontId="2" fillId="3" borderId="84" xfId="0" applyFont="1" applyFill="1" applyBorder="1" applyAlignment="1">
      <alignment horizontal="center"/>
    </xf>
    <xf numFmtId="0" fontId="2" fillId="3" borderId="79" xfId="0" applyFont="1" applyFill="1" applyBorder="1" applyAlignment="1">
      <alignment horizontal="center"/>
    </xf>
    <xf numFmtId="0" fontId="12" fillId="0" borderId="78" xfId="0" applyFont="1" applyBorder="1" applyAlignment="1">
      <alignment horizontal="center"/>
    </xf>
    <xf numFmtId="0" fontId="12" fillId="0" borderId="84" xfId="0" applyFont="1" applyBorder="1" applyAlignment="1">
      <alignment horizontal="center"/>
    </xf>
    <xf numFmtId="165" fontId="14" fillId="0" borderId="134" xfId="0" applyNumberFormat="1" applyFont="1" applyBorder="1" applyAlignment="1">
      <alignment horizontal="center" wrapText="1"/>
    </xf>
  </cellXfs>
  <cellStyles count="2">
    <cellStyle name="Excel Built-in Normal 1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2"/>
  <sheetViews>
    <sheetView tabSelected="1" zoomScaleSheetLayoutView="100" workbookViewId="0">
      <pane ySplit="5" topLeftCell="A13" activePane="bottomLeft" state="frozen"/>
      <selection pane="bottomLeft" activeCell="B26" sqref="B26"/>
    </sheetView>
  </sheetViews>
  <sheetFormatPr defaultColWidth="9.109375" defaultRowHeight="12"/>
  <cols>
    <col min="1" max="1" width="4.33203125" style="11" customWidth="1"/>
    <col min="2" max="2" width="33.5546875" style="11" customWidth="1"/>
    <col min="3" max="8" width="5.33203125" style="11" customWidth="1"/>
    <col min="9" max="9" width="11.88671875" style="11" customWidth="1"/>
    <col min="10" max="10" width="0" style="11" hidden="1" customWidth="1"/>
    <col min="11" max="11" width="6.109375" style="11" customWidth="1"/>
    <col min="12" max="12" width="8.6640625" style="1" customWidth="1"/>
    <col min="13" max="16384" width="9.109375" style="1"/>
  </cols>
  <sheetData>
    <row r="1" spans="1:14" s="2" customFormat="1" ht="48" customHeight="1">
      <c r="A1" s="314" t="s">
        <v>40</v>
      </c>
      <c r="B1" s="315"/>
      <c r="C1" s="315"/>
      <c r="D1" s="315"/>
      <c r="E1" s="315"/>
      <c r="F1" s="315"/>
      <c r="G1" s="315"/>
      <c r="H1" s="315"/>
      <c r="I1" s="315"/>
      <c r="J1" s="13"/>
      <c r="K1" s="13"/>
    </row>
    <row r="2" spans="1:14" s="2" customFormat="1" ht="19.5" customHeight="1" thickBot="1">
      <c r="A2" s="14"/>
      <c r="B2" s="316" t="s">
        <v>41</v>
      </c>
      <c r="C2" s="317"/>
      <c r="D2" s="317"/>
      <c r="E2" s="317"/>
      <c r="F2" s="317"/>
      <c r="G2" s="317"/>
      <c r="H2" s="317"/>
      <c r="I2" s="317"/>
      <c r="J2" s="13"/>
      <c r="K2" s="13"/>
    </row>
    <row r="3" spans="1:14" s="3" customFormat="1" thickBot="1">
      <c r="A3" s="318" t="s">
        <v>43</v>
      </c>
      <c r="B3" s="319" t="s">
        <v>42</v>
      </c>
      <c r="C3" s="320" t="s">
        <v>44</v>
      </c>
      <c r="D3" s="320"/>
      <c r="E3" s="320"/>
      <c r="F3" s="320"/>
      <c r="G3" s="320"/>
      <c r="H3" s="320"/>
      <c r="I3" s="322" t="s">
        <v>45</v>
      </c>
      <c r="J3" s="325" t="s">
        <v>0</v>
      </c>
      <c r="K3" s="349" t="s">
        <v>1</v>
      </c>
    </row>
    <row r="4" spans="1:14" s="3" customFormat="1" ht="12.75" customHeight="1" thickBot="1">
      <c r="A4" s="318"/>
      <c r="B4" s="319"/>
      <c r="C4" s="321"/>
      <c r="D4" s="321"/>
      <c r="E4" s="321"/>
      <c r="F4" s="321"/>
      <c r="G4" s="321"/>
      <c r="H4" s="321"/>
      <c r="I4" s="323"/>
      <c r="J4" s="325"/>
      <c r="K4" s="350"/>
    </row>
    <row r="5" spans="1:14" s="3" customFormat="1" ht="13.5" customHeight="1" thickBot="1">
      <c r="A5" s="318"/>
      <c r="B5" s="319"/>
      <c r="C5" s="36" t="s">
        <v>46</v>
      </c>
      <c r="D5" s="37" t="s">
        <v>2</v>
      </c>
      <c r="E5" s="38" t="s">
        <v>3</v>
      </c>
      <c r="F5" s="38" t="s">
        <v>4</v>
      </c>
      <c r="G5" s="38" t="s">
        <v>29</v>
      </c>
      <c r="H5" s="183" t="s">
        <v>30</v>
      </c>
      <c r="I5" s="324"/>
      <c r="J5" s="325"/>
      <c r="K5" s="351"/>
    </row>
    <row r="6" spans="1:14" s="3" customFormat="1" ht="13.5" customHeight="1" thickBot="1">
      <c r="A6" s="342" t="s">
        <v>153</v>
      </c>
      <c r="B6" s="343"/>
      <c r="C6" s="344"/>
      <c r="D6" s="344"/>
      <c r="E6" s="344"/>
      <c r="F6" s="344"/>
      <c r="G6" s="344"/>
      <c r="H6" s="344"/>
      <c r="I6" s="343"/>
      <c r="J6" s="343"/>
      <c r="K6" s="343"/>
    </row>
    <row r="7" spans="1:14" s="10" customFormat="1">
      <c r="A7" s="41">
        <v>1</v>
      </c>
      <c r="B7" s="273" t="s">
        <v>47</v>
      </c>
      <c r="C7" s="43">
        <f t="shared" ref="C7" si="0">SUM(D7:H7)</f>
        <v>30</v>
      </c>
      <c r="D7" s="44"/>
      <c r="E7" s="45"/>
      <c r="F7" s="46">
        <v>30</v>
      </c>
      <c r="G7" s="46"/>
      <c r="H7" s="47"/>
      <c r="I7" s="43" t="s">
        <v>26</v>
      </c>
      <c r="J7" s="48"/>
      <c r="K7" s="49">
        <v>1</v>
      </c>
      <c r="L7" s="12"/>
    </row>
    <row r="8" spans="1:14" s="4" customFormat="1">
      <c r="A8" s="50">
        <v>2</v>
      </c>
      <c r="B8" s="274" t="s">
        <v>48</v>
      </c>
      <c r="C8" s="52">
        <f t="shared" ref="C8:C133" si="1">SUM(D8:H8)</f>
        <v>15</v>
      </c>
      <c r="D8" s="53">
        <v>15</v>
      </c>
      <c r="E8" s="54"/>
      <c r="F8" s="54"/>
      <c r="G8" s="54"/>
      <c r="H8" s="55"/>
      <c r="I8" s="19" t="s">
        <v>5</v>
      </c>
      <c r="J8" s="56"/>
      <c r="K8" s="57">
        <v>1</v>
      </c>
    </row>
    <row r="9" spans="1:14" s="4" customFormat="1">
      <c r="A9" s="50">
        <v>3</v>
      </c>
      <c r="B9" s="274" t="s">
        <v>49</v>
      </c>
      <c r="C9" s="52">
        <f t="shared" si="1"/>
        <v>45</v>
      </c>
      <c r="D9" s="23">
        <v>15</v>
      </c>
      <c r="E9" s="24">
        <v>30</v>
      </c>
      <c r="F9" s="24"/>
      <c r="G9" s="24"/>
      <c r="H9" s="25"/>
      <c r="I9" s="19" t="s">
        <v>6</v>
      </c>
      <c r="J9" s="56">
        <v>5</v>
      </c>
      <c r="K9" s="57">
        <v>4</v>
      </c>
    </row>
    <row r="10" spans="1:14" s="4" customFormat="1">
      <c r="A10" s="50">
        <v>4</v>
      </c>
      <c r="B10" s="274" t="s">
        <v>50</v>
      </c>
      <c r="C10" s="52">
        <f t="shared" si="1"/>
        <v>45</v>
      </c>
      <c r="D10" s="23">
        <v>15</v>
      </c>
      <c r="E10" s="24">
        <v>30</v>
      </c>
      <c r="F10" s="24"/>
      <c r="G10" s="24"/>
      <c r="H10" s="25"/>
      <c r="I10" s="19" t="s">
        <v>6</v>
      </c>
      <c r="J10" s="27"/>
      <c r="K10" s="57">
        <v>4</v>
      </c>
      <c r="L10" s="1"/>
    </row>
    <row r="11" spans="1:14" s="4" customFormat="1">
      <c r="A11" s="50">
        <v>5</v>
      </c>
      <c r="B11" s="274" t="s">
        <v>51</v>
      </c>
      <c r="C11" s="52">
        <f t="shared" si="1"/>
        <v>60</v>
      </c>
      <c r="D11" s="23">
        <v>45</v>
      </c>
      <c r="E11" s="24">
        <v>15</v>
      </c>
      <c r="F11" s="24"/>
      <c r="G11" s="24"/>
      <c r="H11" s="25"/>
      <c r="I11" s="19" t="s">
        <v>6</v>
      </c>
      <c r="J11" s="27"/>
      <c r="K11" s="57">
        <v>5</v>
      </c>
      <c r="L11" s="1"/>
    </row>
    <row r="12" spans="1:14" s="4" customFormat="1">
      <c r="A12" s="50">
        <v>6</v>
      </c>
      <c r="B12" s="274" t="s">
        <v>52</v>
      </c>
      <c r="C12" s="52">
        <f t="shared" si="1"/>
        <v>60</v>
      </c>
      <c r="D12" s="23">
        <v>30</v>
      </c>
      <c r="E12" s="24">
        <v>30</v>
      </c>
      <c r="F12" s="24"/>
      <c r="G12" s="24"/>
      <c r="H12" s="25"/>
      <c r="I12" s="19" t="s">
        <v>6</v>
      </c>
      <c r="J12" s="27"/>
      <c r="K12" s="57">
        <v>5</v>
      </c>
      <c r="L12" s="1"/>
    </row>
    <row r="13" spans="1:14" s="4" customFormat="1">
      <c r="A13" s="50">
        <v>7</v>
      </c>
      <c r="B13" s="274" t="s">
        <v>53</v>
      </c>
      <c r="C13" s="52">
        <f t="shared" si="1"/>
        <v>10</v>
      </c>
      <c r="D13" s="23">
        <v>4</v>
      </c>
      <c r="E13" s="24"/>
      <c r="F13" s="24"/>
      <c r="G13" s="24"/>
      <c r="H13" s="25">
        <v>6</v>
      </c>
      <c r="I13" s="19" t="s">
        <v>5</v>
      </c>
      <c r="J13" s="27"/>
      <c r="K13" s="57">
        <v>1</v>
      </c>
      <c r="L13" s="1"/>
    </row>
    <row r="14" spans="1:14" s="4" customFormat="1">
      <c r="A14" s="50">
        <v>8</v>
      </c>
      <c r="B14" s="275" t="s">
        <v>54</v>
      </c>
      <c r="C14" s="52">
        <f t="shared" si="1"/>
        <v>30</v>
      </c>
      <c r="D14" s="23"/>
      <c r="E14" s="24"/>
      <c r="F14" s="24">
        <v>30</v>
      </c>
      <c r="G14" s="24"/>
      <c r="H14" s="25"/>
      <c r="I14" s="19" t="s">
        <v>5</v>
      </c>
      <c r="J14" s="27"/>
      <c r="K14" s="57">
        <v>2</v>
      </c>
      <c r="L14" s="1"/>
    </row>
    <row r="15" spans="1:14" s="4" customFormat="1">
      <c r="A15" s="50">
        <v>9</v>
      </c>
      <c r="B15" s="276" t="s">
        <v>55</v>
      </c>
      <c r="C15" s="20">
        <f>SUM(D15:H15)</f>
        <v>75</v>
      </c>
      <c r="D15" s="58">
        <v>45</v>
      </c>
      <c r="E15" s="59">
        <v>30</v>
      </c>
      <c r="F15" s="59"/>
      <c r="G15" s="59"/>
      <c r="H15" s="60"/>
      <c r="I15" s="20" t="s">
        <v>6</v>
      </c>
      <c r="J15" s="27"/>
      <c r="K15" s="61">
        <v>6</v>
      </c>
      <c r="L15" s="1"/>
      <c r="N15" s="5"/>
    </row>
    <row r="16" spans="1:14" s="4" customFormat="1">
      <c r="A16" s="72">
        <v>10</v>
      </c>
      <c r="B16" s="277" t="s">
        <v>56</v>
      </c>
      <c r="C16" s="20">
        <f t="shared" ref="C16" si="2">SUM(D16:H16)</f>
        <v>30</v>
      </c>
      <c r="D16" s="58"/>
      <c r="E16" s="59">
        <v>30</v>
      </c>
      <c r="F16" s="59"/>
      <c r="G16" s="59"/>
      <c r="H16" s="60"/>
      <c r="I16" s="20" t="s">
        <v>24</v>
      </c>
      <c r="J16" s="27"/>
      <c r="K16" s="61">
        <v>0</v>
      </c>
      <c r="L16" s="1"/>
      <c r="N16" s="5"/>
    </row>
    <row r="17" spans="1:12" s="4" customFormat="1" ht="12.6" thickBot="1">
      <c r="A17" s="62">
        <v>11</v>
      </c>
      <c r="B17" s="278" t="s">
        <v>57</v>
      </c>
      <c r="C17" s="20">
        <f t="shared" si="1"/>
        <v>15</v>
      </c>
      <c r="D17" s="58"/>
      <c r="E17" s="59"/>
      <c r="F17" s="59"/>
      <c r="G17" s="206"/>
      <c r="H17" s="60">
        <v>15</v>
      </c>
      <c r="I17" s="20" t="s">
        <v>5</v>
      </c>
      <c r="J17" s="27"/>
      <c r="K17" s="61">
        <v>1</v>
      </c>
      <c r="L17" s="182"/>
    </row>
    <row r="18" spans="1:12" s="4" customFormat="1" ht="13.5" customHeight="1" thickBot="1">
      <c r="A18" s="354" t="s">
        <v>58</v>
      </c>
      <c r="B18" s="355"/>
      <c r="C18" s="63">
        <f>SUM(C7:C17)</f>
        <v>415</v>
      </c>
      <c r="D18" s="64">
        <f t="shared" ref="D18:H18" si="3">SUM(D7:D17)</f>
        <v>169</v>
      </c>
      <c r="E18" s="64">
        <f t="shared" si="3"/>
        <v>165</v>
      </c>
      <c r="F18" s="64">
        <f t="shared" si="3"/>
        <v>60</v>
      </c>
      <c r="G18" s="64">
        <f t="shared" si="3"/>
        <v>0</v>
      </c>
      <c r="H18" s="64">
        <f t="shared" si="3"/>
        <v>21</v>
      </c>
      <c r="I18" s="64"/>
      <c r="J18" s="65"/>
      <c r="K18" s="66">
        <f>K7+K8+K9+K10+K11+K12+K13+K14+K15+K17</f>
        <v>30</v>
      </c>
      <c r="L18" s="1"/>
    </row>
    <row r="19" spans="1:12" s="3" customFormat="1" ht="13.5" customHeight="1" thickBot="1">
      <c r="A19" s="339" t="s">
        <v>43</v>
      </c>
      <c r="B19" s="340" t="s">
        <v>42</v>
      </c>
      <c r="C19" s="356" t="s">
        <v>44</v>
      </c>
      <c r="D19" s="356"/>
      <c r="E19" s="356"/>
      <c r="F19" s="356"/>
      <c r="G19" s="356"/>
      <c r="H19" s="356"/>
      <c r="I19" s="323" t="s">
        <v>45</v>
      </c>
      <c r="J19" s="328" t="s">
        <v>0</v>
      </c>
      <c r="K19" s="360" t="s">
        <v>1</v>
      </c>
    </row>
    <row r="20" spans="1:12" s="3" customFormat="1" ht="12.75" customHeight="1" thickBot="1">
      <c r="A20" s="318"/>
      <c r="B20" s="319"/>
      <c r="C20" s="321"/>
      <c r="D20" s="321"/>
      <c r="E20" s="321"/>
      <c r="F20" s="321"/>
      <c r="G20" s="321"/>
      <c r="H20" s="321"/>
      <c r="I20" s="323"/>
      <c r="J20" s="325"/>
      <c r="K20" s="350"/>
    </row>
    <row r="21" spans="1:12" s="3" customFormat="1" ht="13.5" customHeight="1" thickBot="1">
      <c r="A21" s="318"/>
      <c r="B21" s="319"/>
      <c r="C21" s="36" t="s">
        <v>46</v>
      </c>
      <c r="D21" s="37" t="s">
        <v>2</v>
      </c>
      <c r="E21" s="38" t="s">
        <v>3</v>
      </c>
      <c r="F21" s="38" t="s">
        <v>4</v>
      </c>
      <c r="G21" s="38" t="s">
        <v>29</v>
      </c>
      <c r="H21" s="183" t="s">
        <v>30</v>
      </c>
      <c r="I21" s="324"/>
      <c r="J21" s="325"/>
      <c r="K21" s="351"/>
    </row>
    <row r="22" spans="1:12" s="3" customFormat="1" ht="13.5" customHeight="1" thickBot="1">
      <c r="A22" s="345" t="s">
        <v>152</v>
      </c>
      <c r="B22" s="346"/>
      <c r="C22" s="347"/>
      <c r="D22" s="347"/>
      <c r="E22" s="347"/>
      <c r="F22" s="347"/>
      <c r="G22" s="347"/>
      <c r="H22" s="347"/>
      <c r="I22" s="346"/>
      <c r="J22" s="346"/>
      <c r="K22" s="346"/>
    </row>
    <row r="23" spans="1:12" s="10" customFormat="1">
      <c r="A23" s="41">
        <v>1</v>
      </c>
      <c r="B23" s="279" t="s">
        <v>47</v>
      </c>
      <c r="C23" s="43">
        <f t="shared" ref="C23" si="4">SUM(D23:H23)</f>
        <v>30</v>
      </c>
      <c r="D23" s="44"/>
      <c r="E23" s="45"/>
      <c r="F23" s="46">
        <v>30</v>
      </c>
      <c r="G23" s="46"/>
      <c r="H23" s="47"/>
      <c r="I23" s="43" t="s">
        <v>27</v>
      </c>
      <c r="J23" s="48"/>
      <c r="K23" s="49">
        <v>1</v>
      </c>
      <c r="L23" s="12"/>
    </row>
    <row r="24" spans="1:12" s="10" customFormat="1">
      <c r="A24" s="50">
        <v>2</v>
      </c>
      <c r="B24" s="275" t="s">
        <v>59</v>
      </c>
      <c r="C24" s="52">
        <f t="shared" si="1"/>
        <v>15</v>
      </c>
      <c r="D24" s="53">
        <v>15</v>
      </c>
      <c r="E24" s="67"/>
      <c r="F24" s="67"/>
      <c r="G24" s="67"/>
      <c r="H24" s="68"/>
      <c r="I24" s="52" t="s">
        <v>27</v>
      </c>
      <c r="J24" s="28"/>
      <c r="K24" s="69">
        <v>1</v>
      </c>
      <c r="L24" s="12"/>
    </row>
    <row r="25" spans="1:12" s="4" customFormat="1">
      <c r="A25" s="50">
        <v>3</v>
      </c>
      <c r="B25" s="280" t="s">
        <v>66</v>
      </c>
      <c r="C25" s="52">
        <f t="shared" si="1"/>
        <v>45</v>
      </c>
      <c r="D25" s="53">
        <v>30</v>
      </c>
      <c r="E25" s="54">
        <v>15</v>
      </c>
      <c r="F25" s="54"/>
      <c r="G25" s="54"/>
      <c r="H25" s="55"/>
      <c r="I25" s="52" t="s">
        <v>8</v>
      </c>
      <c r="J25" s="27"/>
      <c r="K25" s="69">
        <v>4</v>
      </c>
      <c r="L25" s="1"/>
    </row>
    <row r="26" spans="1:12" s="4" customFormat="1">
      <c r="A26" s="50">
        <v>4</v>
      </c>
      <c r="B26" s="281" t="s">
        <v>60</v>
      </c>
      <c r="C26" s="52">
        <f t="shared" si="1"/>
        <v>45</v>
      </c>
      <c r="D26" s="23">
        <v>15</v>
      </c>
      <c r="E26" s="24">
        <v>30</v>
      </c>
      <c r="F26" s="24"/>
      <c r="G26" s="24"/>
      <c r="H26" s="25"/>
      <c r="I26" s="19" t="s">
        <v>8</v>
      </c>
      <c r="J26" s="27"/>
      <c r="K26" s="57">
        <v>4</v>
      </c>
      <c r="L26" s="1"/>
    </row>
    <row r="27" spans="1:12" s="4" customFormat="1">
      <c r="A27" s="50">
        <v>5</v>
      </c>
      <c r="B27" s="281" t="s">
        <v>61</v>
      </c>
      <c r="C27" s="52">
        <f t="shared" si="1"/>
        <v>45</v>
      </c>
      <c r="D27" s="23">
        <v>15</v>
      </c>
      <c r="E27" s="24">
        <v>30</v>
      </c>
      <c r="F27" s="24"/>
      <c r="G27" s="24"/>
      <c r="H27" s="25"/>
      <c r="I27" s="19" t="s">
        <v>8</v>
      </c>
      <c r="J27" s="27"/>
      <c r="K27" s="57">
        <v>4</v>
      </c>
      <c r="L27" s="1"/>
    </row>
    <row r="28" spans="1:12" s="5" customFormat="1">
      <c r="A28" s="50">
        <v>6</v>
      </c>
      <c r="B28" s="282" t="s">
        <v>62</v>
      </c>
      <c r="C28" s="52">
        <f t="shared" si="1"/>
        <v>45</v>
      </c>
      <c r="D28" s="23">
        <v>15</v>
      </c>
      <c r="E28" s="24">
        <v>30</v>
      </c>
      <c r="F28" s="24"/>
      <c r="G28" s="24"/>
      <c r="H28" s="25"/>
      <c r="I28" s="19" t="s">
        <v>8</v>
      </c>
      <c r="J28" s="27">
        <v>8</v>
      </c>
      <c r="K28" s="57">
        <v>4</v>
      </c>
      <c r="L28" s="6"/>
    </row>
    <row r="29" spans="1:12" s="4" customFormat="1">
      <c r="A29" s="50">
        <v>7</v>
      </c>
      <c r="B29" s="282" t="s">
        <v>63</v>
      </c>
      <c r="C29" s="52">
        <f t="shared" si="1"/>
        <v>45</v>
      </c>
      <c r="D29" s="23">
        <v>15</v>
      </c>
      <c r="E29" s="24">
        <v>30</v>
      </c>
      <c r="F29" s="24"/>
      <c r="G29" s="24"/>
      <c r="H29" s="25"/>
      <c r="I29" s="19" t="s">
        <v>8</v>
      </c>
      <c r="J29" s="27">
        <v>5</v>
      </c>
      <c r="K29" s="57">
        <v>4</v>
      </c>
      <c r="L29" s="1"/>
    </row>
    <row r="30" spans="1:12" s="4" customFormat="1">
      <c r="A30" s="50">
        <v>8</v>
      </c>
      <c r="B30" s="283" t="s">
        <v>64</v>
      </c>
      <c r="C30" s="52">
        <f t="shared" si="1"/>
        <v>30</v>
      </c>
      <c r="D30" s="58">
        <v>15</v>
      </c>
      <c r="E30" s="59">
        <v>15</v>
      </c>
      <c r="F30" s="59"/>
      <c r="G30" s="59"/>
      <c r="H30" s="60"/>
      <c r="I30" s="20" t="s">
        <v>7</v>
      </c>
      <c r="J30" s="27"/>
      <c r="K30" s="61">
        <v>3</v>
      </c>
      <c r="L30" s="1"/>
    </row>
    <row r="31" spans="1:12" s="4" customFormat="1">
      <c r="A31" s="62">
        <v>9</v>
      </c>
      <c r="B31" s="283" t="s">
        <v>65</v>
      </c>
      <c r="C31" s="20">
        <f t="shared" si="1"/>
        <v>45</v>
      </c>
      <c r="D31" s="58" t="s">
        <v>9</v>
      </c>
      <c r="E31" s="59"/>
      <c r="F31" s="59">
        <v>45</v>
      </c>
      <c r="G31" s="59"/>
      <c r="H31" s="60"/>
      <c r="I31" s="20" t="s">
        <v>7</v>
      </c>
      <c r="J31" s="27"/>
      <c r="K31" s="61">
        <v>4</v>
      </c>
      <c r="L31" s="1"/>
    </row>
    <row r="32" spans="1:12" s="4" customFormat="1" ht="12.6" thickBot="1">
      <c r="A32" s="180">
        <v>10</v>
      </c>
      <c r="B32" s="284" t="s">
        <v>67</v>
      </c>
      <c r="C32" s="20">
        <f t="shared" si="1"/>
        <v>15</v>
      </c>
      <c r="D32" s="58"/>
      <c r="E32" s="59"/>
      <c r="F32" s="59"/>
      <c r="G32" s="206"/>
      <c r="H32" s="60">
        <v>15</v>
      </c>
      <c r="I32" s="178" t="s">
        <v>7</v>
      </c>
      <c r="J32" s="27"/>
      <c r="K32" s="179">
        <v>1</v>
      </c>
      <c r="L32" s="11"/>
    </row>
    <row r="33" spans="1:12" s="4" customFormat="1" ht="13.5" customHeight="1" thickBot="1">
      <c r="A33" s="354" t="s">
        <v>22</v>
      </c>
      <c r="B33" s="355"/>
      <c r="C33" s="63">
        <f>SUM(C23:C32)</f>
        <v>360</v>
      </c>
      <c r="D33" s="70">
        <f>SUM(D23:D32)</f>
        <v>120</v>
      </c>
      <c r="E33" s="70">
        <f t="shared" ref="E33:H33" si="5">SUM(E23:E32)</f>
        <v>150</v>
      </c>
      <c r="F33" s="70">
        <f t="shared" si="5"/>
        <v>75</v>
      </c>
      <c r="G33" s="70">
        <f t="shared" si="5"/>
        <v>0</v>
      </c>
      <c r="H33" s="70">
        <f t="shared" si="5"/>
        <v>15</v>
      </c>
      <c r="I33" s="64"/>
      <c r="J33" s="65"/>
      <c r="K33" s="66">
        <f>SUM(K23:K32)</f>
        <v>30</v>
      </c>
      <c r="L33" s="1"/>
    </row>
    <row r="34" spans="1:12" s="3" customFormat="1" ht="13.5" customHeight="1" thickBot="1">
      <c r="A34" s="339" t="s">
        <v>43</v>
      </c>
      <c r="B34" s="340" t="s">
        <v>42</v>
      </c>
      <c r="C34" s="356" t="s">
        <v>44</v>
      </c>
      <c r="D34" s="356"/>
      <c r="E34" s="356"/>
      <c r="F34" s="356"/>
      <c r="G34" s="356"/>
      <c r="H34" s="356"/>
      <c r="I34" s="323" t="s">
        <v>68</v>
      </c>
      <c r="J34" s="328" t="s">
        <v>0</v>
      </c>
      <c r="K34" s="360" t="s">
        <v>1</v>
      </c>
    </row>
    <row r="35" spans="1:12" s="3" customFormat="1" ht="12.75" customHeight="1" thickBot="1">
      <c r="A35" s="318"/>
      <c r="B35" s="319"/>
      <c r="C35" s="321"/>
      <c r="D35" s="321"/>
      <c r="E35" s="321"/>
      <c r="F35" s="321"/>
      <c r="G35" s="321"/>
      <c r="H35" s="321"/>
      <c r="I35" s="323"/>
      <c r="J35" s="325"/>
      <c r="K35" s="350"/>
    </row>
    <row r="36" spans="1:12" s="3" customFormat="1" ht="13.5" customHeight="1" thickBot="1">
      <c r="A36" s="318"/>
      <c r="B36" s="319"/>
      <c r="C36" s="36" t="s">
        <v>46</v>
      </c>
      <c r="D36" s="37" t="s">
        <v>2</v>
      </c>
      <c r="E36" s="38" t="s">
        <v>3</v>
      </c>
      <c r="F36" s="38" t="s">
        <v>4</v>
      </c>
      <c r="G36" s="38" t="s">
        <v>29</v>
      </c>
      <c r="H36" s="183" t="s">
        <v>30</v>
      </c>
      <c r="I36" s="324"/>
      <c r="J36" s="325"/>
      <c r="K36" s="351"/>
    </row>
    <row r="37" spans="1:12" s="3" customFormat="1" ht="13.5" customHeight="1" thickBot="1">
      <c r="A37" s="342" t="s">
        <v>151</v>
      </c>
      <c r="B37" s="343"/>
      <c r="C37" s="344"/>
      <c r="D37" s="344"/>
      <c r="E37" s="344"/>
      <c r="F37" s="344"/>
      <c r="G37" s="344"/>
      <c r="H37" s="344"/>
      <c r="I37" s="343"/>
      <c r="J37" s="343"/>
      <c r="K37" s="348"/>
    </row>
    <row r="38" spans="1:12" s="10" customFormat="1">
      <c r="A38" s="41">
        <v>1</v>
      </c>
      <c r="B38" s="279" t="s">
        <v>47</v>
      </c>
      <c r="C38" s="43">
        <f t="shared" ref="C38:C39" si="6">SUM(D38:H38)</f>
        <v>30</v>
      </c>
      <c r="D38" s="44"/>
      <c r="E38" s="45"/>
      <c r="F38" s="46">
        <v>30</v>
      </c>
      <c r="G38" s="212"/>
      <c r="H38" s="47"/>
      <c r="I38" s="43" t="s">
        <v>25</v>
      </c>
      <c r="J38" s="48"/>
      <c r="K38" s="49">
        <v>1</v>
      </c>
      <c r="L38" s="12"/>
    </row>
    <row r="39" spans="1:12" s="4" customFormat="1" ht="12.75" customHeight="1">
      <c r="A39" s="50">
        <v>2</v>
      </c>
      <c r="B39" s="285" t="s">
        <v>69</v>
      </c>
      <c r="C39" s="52">
        <f t="shared" si="6"/>
        <v>15</v>
      </c>
      <c r="D39" s="23"/>
      <c r="E39" s="24"/>
      <c r="F39" s="24">
        <v>15</v>
      </c>
      <c r="G39" s="213"/>
      <c r="H39" s="25"/>
      <c r="I39" s="52" t="s">
        <v>25</v>
      </c>
      <c r="J39" s="56"/>
      <c r="K39" s="57">
        <v>1</v>
      </c>
    </row>
    <row r="40" spans="1:12" s="4" customFormat="1">
      <c r="A40" s="50">
        <v>3</v>
      </c>
      <c r="B40" s="273" t="s">
        <v>70</v>
      </c>
      <c r="C40" s="52">
        <f t="shared" ref="C40:C44" si="7">SUM(D40:H40)</f>
        <v>30</v>
      </c>
      <c r="D40" s="53">
        <v>15</v>
      </c>
      <c r="E40" s="54">
        <v>15</v>
      </c>
      <c r="F40" s="54"/>
      <c r="G40" s="214"/>
      <c r="H40" s="55"/>
      <c r="I40" s="52" t="s">
        <v>10</v>
      </c>
      <c r="J40" s="71">
        <v>3</v>
      </c>
      <c r="K40" s="69">
        <v>3</v>
      </c>
    </row>
    <row r="41" spans="1:12" s="4" customFormat="1">
      <c r="A41" s="50">
        <v>4</v>
      </c>
      <c r="B41" s="282" t="s">
        <v>71</v>
      </c>
      <c r="C41" s="52">
        <f t="shared" si="7"/>
        <v>45</v>
      </c>
      <c r="D41" s="23">
        <v>15</v>
      </c>
      <c r="E41" s="24">
        <v>30</v>
      </c>
      <c r="F41" s="24"/>
      <c r="G41" s="213"/>
      <c r="H41" s="25"/>
      <c r="I41" s="19" t="s">
        <v>10</v>
      </c>
      <c r="J41" s="26">
        <v>4</v>
      </c>
      <c r="K41" s="57">
        <v>4</v>
      </c>
    </row>
    <row r="42" spans="1:12" s="4" customFormat="1">
      <c r="A42" s="50">
        <v>5</v>
      </c>
      <c r="B42" s="274" t="s">
        <v>72</v>
      </c>
      <c r="C42" s="52">
        <f t="shared" si="7"/>
        <v>45</v>
      </c>
      <c r="D42" s="23">
        <v>15</v>
      </c>
      <c r="E42" s="24">
        <v>30</v>
      </c>
      <c r="F42" s="24"/>
      <c r="G42" s="213"/>
      <c r="H42" s="25"/>
      <c r="I42" s="19" t="s">
        <v>10</v>
      </c>
      <c r="J42" s="26">
        <v>4</v>
      </c>
      <c r="K42" s="57">
        <v>4</v>
      </c>
    </row>
    <row r="43" spans="1:12" s="4" customFormat="1">
      <c r="A43" s="50">
        <v>6</v>
      </c>
      <c r="B43" s="274" t="s">
        <v>73</v>
      </c>
      <c r="C43" s="52">
        <f t="shared" si="7"/>
        <v>15</v>
      </c>
      <c r="D43" s="23"/>
      <c r="E43" s="24"/>
      <c r="F43" s="24">
        <v>15</v>
      </c>
      <c r="G43" s="213"/>
      <c r="H43" s="25"/>
      <c r="I43" s="19" t="s">
        <v>11</v>
      </c>
      <c r="J43" s="26">
        <v>1</v>
      </c>
      <c r="K43" s="57">
        <v>1</v>
      </c>
    </row>
    <row r="44" spans="1:12" s="4" customFormat="1">
      <c r="A44" s="50">
        <v>7</v>
      </c>
      <c r="B44" s="286" t="s">
        <v>74</v>
      </c>
      <c r="C44" s="52">
        <f t="shared" si="7"/>
        <v>15</v>
      </c>
      <c r="D44" s="58"/>
      <c r="E44" s="59"/>
      <c r="F44" s="59">
        <v>15</v>
      </c>
      <c r="G44" s="215"/>
      <c r="H44" s="60"/>
      <c r="I44" s="20" t="s">
        <v>11</v>
      </c>
      <c r="J44" s="26">
        <v>1</v>
      </c>
      <c r="K44" s="57">
        <v>1</v>
      </c>
    </row>
    <row r="45" spans="1:12" s="4" customFormat="1">
      <c r="A45" s="72">
        <v>8</v>
      </c>
      <c r="B45" s="287" t="s">
        <v>12</v>
      </c>
      <c r="C45" s="20">
        <f>SUM(D45:H45)</f>
        <v>15</v>
      </c>
      <c r="D45" s="58"/>
      <c r="E45" s="59"/>
      <c r="F45" s="59">
        <v>15</v>
      </c>
      <c r="G45" s="215"/>
      <c r="H45" s="60"/>
      <c r="I45" s="20" t="s">
        <v>11</v>
      </c>
      <c r="J45" s="27"/>
      <c r="K45" s="61">
        <v>1</v>
      </c>
      <c r="L45" s="11"/>
    </row>
    <row r="46" spans="1:12" s="4" customFormat="1" ht="12.6" thickBot="1">
      <c r="A46" s="211">
        <v>9</v>
      </c>
      <c r="B46" s="288" t="s">
        <v>82</v>
      </c>
      <c r="C46" s="207">
        <f>SUM(D46:H46)</f>
        <v>20</v>
      </c>
      <c r="D46" s="208"/>
      <c r="E46" s="208"/>
      <c r="F46" s="208"/>
      <c r="G46" s="216">
        <v>20</v>
      </c>
      <c r="H46" s="208"/>
      <c r="I46" s="207" t="s">
        <v>11</v>
      </c>
      <c r="J46" s="209"/>
      <c r="K46" s="210">
        <v>1</v>
      </c>
      <c r="L46" s="11"/>
    </row>
    <row r="47" spans="1:12" s="4" customFormat="1" ht="13.5" customHeight="1" thickBot="1">
      <c r="A47" s="368" t="s">
        <v>83</v>
      </c>
      <c r="B47" s="369"/>
      <c r="C47" s="63">
        <f>SUM(C38:C46)</f>
        <v>230</v>
      </c>
      <c r="D47" s="73">
        <f>SUM(D38:D45)</f>
        <v>45</v>
      </c>
      <c r="E47" s="73">
        <f t="shared" ref="E47:H47" si="8">SUM(E38:E45)</f>
        <v>75</v>
      </c>
      <c r="F47" s="73">
        <f t="shared" si="8"/>
        <v>90</v>
      </c>
      <c r="G47" s="73">
        <f>SUM(G38:G46)</f>
        <v>20</v>
      </c>
      <c r="H47" s="73">
        <f t="shared" si="8"/>
        <v>0</v>
      </c>
      <c r="I47" s="64"/>
      <c r="J47" s="65"/>
      <c r="K47" s="66">
        <f>SUM(K38:K46)</f>
        <v>17</v>
      </c>
      <c r="L47" s="11"/>
    </row>
    <row r="48" spans="1:12" s="9" customFormat="1" ht="18" customHeight="1" thickBot="1">
      <c r="A48" s="365" t="s">
        <v>75</v>
      </c>
      <c r="B48" s="366"/>
      <c r="C48" s="367"/>
      <c r="D48" s="366"/>
      <c r="E48" s="366"/>
      <c r="F48" s="366"/>
      <c r="G48" s="366"/>
      <c r="H48" s="366"/>
      <c r="I48" s="367"/>
      <c r="J48" s="27"/>
      <c r="K48" s="156"/>
    </row>
    <row r="49" spans="1:12">
      <c r="A49" s="164">
        <v>9</v>
      </c>
      <c r="B49" s="289" t="s">
        <v>76</v>
      </c>
      <c r="C49" s="74">
        <f t="shared" ref="C49:C52" si="9">SUM(D49:H49)</f>
        <v>30</v>
      </c>
      <c r="D49" s="75">
        <v>15</v>
      </c>
      <c r="E49" s="46">
        <v>15</v>
      </c>
      <c r="F49" s="190"/>
      <c r="G49" s="217"/>
      <c r="H49" s="76"/>
      <c r="I49" s="77" t="s">
        <v>10</v>
      </c>
      <c r="J49" s="27"/>
      <c r="K49" s="165">
        <v>3</v>
      </c>
    </row>
    <row r="50" spans="1:12">
      <c r="A50" s="80">
        <v>10</v>
      </c>
      <c r="B50" s="290" t="s">
        <v>77</v>
      </c>
      <c r="C50" s="23">
        <f t="shared" si="9"/>
        <v>30</v>
      </c>
      <c r="D50" s="79">
        <v>15</v>
      </c>
      <c r="E50" s="24">
        <v>15</v>
      </c>
      <c r="F50" s="188"/>
      <c r="G50" s="218"/>
      <c r="H50" s="81"/>
      <c r="I50" s="25" t="s">
        <v>10</v>
      </c>
      <c r="J50" s="27"/>
      <c r="K50" s="166">
        <v>2</v>
      </c>
      <c r="L50" s="11"/>
    </row>
    <row r="51" spans="1:12" ht="22.8">
      <c r="A51" s="80">
        <v>11</v>
      </c>
      <c r="B51" s="291" t="s">
        <v>78</v>
      </c>
      <c r="C51" s="23">
        <f t="shared" si="9"/>
        <v>30</v>
      </c>
      <c r="D51" s="80"/>
      <c r="E51" s="24">
        <v>30</v>
      </c>
      <c r="F51" s="188"/>
      <c r="G51" s="218"/>
      <c r="H51" s="81"/>
      <c r="I51" s="25" t="s">
        <v>11</v>
      </c>
      <c r="J51" s="27"/>
      <c r="K51" s="57">
        <v>3</v>
      </c>
      <c r="L51" s="11"/>
    </row>
    <row r="52" spans="1:12">
      <c r="A52" s="80">
        <v>12</v>
      </c>
      <c r="B52" s="291" t="s">
        <v>79</v>
      </c>
      <c r="C52" s="23">
        <f t="shared" si="9"/>
        <v>30</v>
      </c>
      <c r="D52" s="80"/>
      <c r="E52" s="24">
        <v>30</v>
      </c>
      <c r="F52" s="188"/>
      <c r="G52" s="218"/>
      <c r="H52" s="81"/>
      <c r="I52" s="25" t="s">
        <v>11</v>
      </c>
      <c r="J52" s="27"/>
      <c r="K52" s="57">
        <v>3</v>
      </c>
      <c r="L52" s="11"/>
    </row>
    <row r="53" spans="1:12" ht="12.6" thickBot="1">
      <c r="A53" s="82">
        <v>13</v>
      </c>
      <c r="B53" s="292" t="s">
        <v>80</v>
      </c>
      <c r="C53" s="58">
        <f>SUM(D53:H53)</f>
        <v>30</v>
      </c>
      <c r="D53" s="82"/>
      <c r="E53" s="59">
        <v>30</v>
      </c>
      <c r="F53" s="189"/>
      <c r="G53" s="219"/>
      <c r="H53" s="83"/>
      <c r="I53" s="60" t="s">
        <v>11</v>
      </c>
      <c r="J53" s="27"/>
      <c r="K53" s="61">
        <v>2</v>
      </c>
      <c r="L53" s="11"/>
    </row>
    <row r="54" spans="1:12" ht="13.5" customHeight="1" thickBot="1">
      <c r="A54" s="368" t="s">
        <v>21</v>
      </c>
      <c r="B54" s="369"/>
      <c r="C54" s="85">
        <f>SUM(C49:C53)</f>
        <v>150</v>
      </c>
      <c r="D54" s="221">
        <f>SUM(D49:D53)</f>
        <v>30</v>
      </c>
      <c r="E54" s="220">
        <f t="shared" ref="E54:H54" si="10">SUM(E49:E53)</f>
        <v>120</v>
      </c>
      <c r="F54" s="220">
        <f t="shared" si="10"/>
        <v>0</v>
      </c>
      <c r="G54" s="220">
        <f t="shared" si="10"/>
        <v>0</v>
      </c>
      <c r="H54" s="222">
        <f t="shared" si="10"/>
        <v>0</v>
      </c>
      <c r="I54" s="86"/>
      <c r="J54" s="87"/>
      <c r="K54" s="88">
        <f>SUM(K49:K53)</f>
        <v>13</v>
      </c>
      <c r="L54" s="11"/>
    </row>
    <row r="55" spans="1:12" s="9" customFormat="1" ht="18" customHeight="1" thickBot="1">
      <c r="A55" s="365" t="s">
        <v>81</v>
      </c>
      <c r="B55" s="367"/>
      <c r="C55" s="367"/>
      <c r="D55" s="367"/>
      <c r="E55" s="367"/>
      <c r="F55" s="367"/>
      <c r="G55" s="367"/>
      <c r="H55" s="367"/>
      <c r="I55" s="367"/>
      <c r="J55" s="27"/>
      <c r="K55" s="156"/>
    </row>
    <row r="56" spans="1:12">
      <c r="A56" s="72">
        <v>9</v>
      </c>
      <c r="B56" s="293" t="s">
        <v>84</v>
      </c>
      <c r="C56" s="18">
        <f>SUM(D56:H56)</f>
        <v>30</v>
      </c>
      <c r="D56" s="74">
        <v>15</v>
      </c>
      <c r="E56" s="89">
        <v>15</v>
      </c>
      <c r="F56" s="192"/>
      <c r="G56" s="89"/>
      <c r="H56" s="77"/>
      <c r="I56" s="18" t="s">
        <v>11</v>
      </c>
      <c r="J56" s="27"/>
      <c r="K56" s="165">
        <v>2</v>
      </c>
    </row>
    <row r="57" spans="1:12">
      <c r="A57" s="62">
        <v>10</v>
      </c>
      <c r="B57" s="294" t="s">
        <v>85</v>
      </c>
      <c r="C57" s="20">
        <f>SUM(D57:H57)</f>
        <v>30</v>
      </c>
      <c r="D57" s="90"/>
      <c r="E57" s="91">
        <v>30</v>
      </c>
      <c r="F57" s="223"/>
      <c r="G57" s="91"/>
      <c r="H57" s="92"/>
      <c r="I57" s="21" t="s">
        <v>11</v>
      </c>
      <c r="J57" s="27">
        <v>1</v>
      </c>
      <c r="K57" s="155">
        <v>3</v>
      </c>
    </row>
    <row r="58" spans="1:12" ht="22.8">
      <c r="A58" s="167">
        <v>11</v>
      </c>
      <c r="B58" s="295" t="s">
        <v>86</v>
      </c>
      <c r="C58" s="20">
        <f>SUM(D58:H58)</f>
        <v>45</v>
      </c>
      <c r="D58" s="23">
        <v>30</v>
      </c>
      <c r="E58" s="24">
        <v>15</v>
      </c>
      <c r="F58" s="188"/>
      <c r="G58" s="24"/>
      <c r="H58" s="25"/>
      <c r="I58" s="19" t="s">
        <v>10</v>
      </c>
      <c r="J58" s="27"/>
      <c r="K58" s="57">
        <v>4</v>
      </c>
    </row>
    <row r="59" spans="1:12">
      <c r="A59" s="62">
        <v>12</v>
      </c>
      <c r="B59" s="296" t="s">
        <v>87</v>
      </c>
      <c r="C59" s="19">
        <f>SUM(D59:H59)</f>
        <v>15</v>
      </c>
      <c r="D59" s="94"/>
      <c r="E59" s="95"/>
      <c r="F59" s="224">
        <v>15</v>
      </c>
      <c r="G59" s="95"/>
      <c r="H59" s="96"/>
      <c r="I59" s="97" t="s">
        <v>11</v>
      </c>
      <c r="J59" s="27"/>
      <c r="K59" s="168">
        <v>1</v>
      </c>
    </row>
    <row r="60" spans="1:12" ht="12.6" thickBot="1">
      <c r="A60" s="62">
        <v>13</v>
      </c>
      <c r="B60" s="297" t="s">
        <v>88</v>
      </c>
      <c r="C60" s="20">
        <f>SUM(D60:H60)</f>
        <v>50</v>
      </c>
      <c r="D60" s="99"/>
      <c r="E60" s="100"/>
      <c r="F60" s="193"/>
      <c r="G60" s="100"/>
      <c r="H60" s="97">
        <v>50</v>
      </c>
      <c r="I60" s="97" t="s">
        <v>11</v>
      </c>
      <c r="J60" s="27">
        <v>2</v>
      </c>
      <c r="K60" s="158">
        <v>3</v>
      </c>
    </row>
    <row r="61" spans="1:12" ht="13.5" customHeight="1" thickBot="1">
      <c r="A61" s="368" t="s">
        <v>89</v>
      </c>
      <c r="B61" s="369"/>
      <c r="C61" s="101">
        <f>C56+C57+C58+C59+C60</f>
        <v>170</v>
      </c>
      <c r="D61" s="102">
        <f>D56+D57+D58++D59+D60</f>
        <v>45</v>
      </c>
      <c r="E61" s="225">
        <f t="shared" ref="E61:G61" si="11">E56+E57+E58++E59+E60</f>
        <v>60</v>
      </c>
      <c r="F61" s="225">
        <f t="shared" si="11"/>
        <v>15</v>
      </c>
      <c r="G61" s="225">
        <f t="shared" si="11"/>
        <v>0</v>
      </c>
      <c r="H61" s="17">
        <f>H56+H57+H58+H59+H60</f>
        <v>50</v>
      </c>
      <c r="I61" s="17"/>
      <c r="J61" s="102"/>
      <c r="K61" s="169">
        <f>K56+K57+K58+K59+K60</f>
        <v>13</v>
      </c>
    </row>
    <row r="62" spans="1:12" ht="13.5" customHeight="1" thickBot="1">
      <c r="A62" s="370" t="s">
        <v>90</v>
      </c>
      <c r="B62" s="371"/>
      <c r="C62" s="104">
        <f>C47+C54</f>
        <v>380</v>
      </c>
      <c r="D62" s="148">
        <f>D47+D54</f>
        <v>75</v>
      </c>
      <c r="E62" s="148">
        <f t="shared" ref="E62:G62" si="12">E47+E54</f>
        <v>195</v>
      </c>
      <c r="F62" s="148">
        <f t="shared" si="12"/>
        <v>90</v>
      </c>
      <c r="G62" s="148">
        <f t="shared" si="12"/>
        <v>20</v>
      </c>
      <c r="H62" s="148">
        <v>0</v>
      </c>
      <c r="I62" s="17"/>
      <c r="J62" s="102"/>
      <c r="K62" s="169">
        <f>K47+K54</f>
        <v>30</v>
      </c>
    </row>
    <row r="63" spans="1:12" ht="13.5" customHeight="1" thickBot="1">
      <c r="A63" s="352" t="s">
        <v>91</v>
      </c>
      <c r="B63" s="353"/>
      <c r="C63" s="160">
        <f>C47+C61</f>
        <v>400</v>
      </c>
      <c r="D63" s="235">
        <f>D47+D61</f>
        <v>90</v>
      </c>
      <c r="E63" s="235">
        <f t="shared" ref="E63:G63" si="13">E47+E61</f>
        <v>135</v>
      </c>
      <c r="F63" s="235">
        <f t="shared" si="13"/>
        <v>105</v>
      </c>
      <c r="G63" s="235">
        <f t="shared" si="13"/>
        <v>20</v>
      </c>
      <c r="H63" s="235">
        <f>H61</f>
        <v>50</v>
      </c>
      <c r="I63" s="162"/>
      <c r="J63" s="161"/>
      <c r="K63" s="163">
        <f>K47+K61</f>
        <v>30</v>
      </c>
    </row>
    <row r="64" spans="1:12" s="3" customFormat="1" ht="13.5" customHeight="1" thickBot="1">
      <c r="A64" s="339" t="s">
        <v>43</v>
      </c>
      <c r="B64" s="340" t="s">
        <v>42</v>
      </c>
      <c r="C64" s="362" t="s">
        <v>44</v>
      </c>
      <c r="D64" s="363"/>
      <c r="E64" s="363"/>
      <c r="F64" s="363"/>
      <c r="G64" s="363"/>
      <c r="H64" s="364"/>
      <c r="I64" s="326" t="s">
        <v>45</v>
      </c>
      <c r="J64" s="328" t="s">
        <v>0</v>
      </c>
      <c r="K64" s="350" t="s">
        <v>1</v>
      </c>
    </row>
    <row r="65" spans="1:12" s="3" customFormat="1" ht="12.75" customHeight="1" thickBot="1">
      <c r="A65" s="318"/>
      <c r="B65" s="319"/>
      <c r="C65" s="362"/>
      <c r="D65" s="363"/>
      <c r="E65" s="363"/>
      <c r="F65" s="363"/>
      <c r="G65" s="363"/>
      <c r="H65" s="364"/>
      <c r="I65" s="326"/>
      <c r="J65" s="325"/>
      <c r="K65" s="350"/>
    </row>
    <row r="66" spans="1:12" s="3" customFormat="1" ht="13.5" customHeight="1" thickBot="1">
      <c r="A66" s="321"/>
      <c r="B66" s="341"/>
      <c r="C66" s="36" t="s">
        <v>46</v>
      </c>
      <c r="D66" s="37" t="s">
        <v>2</v>
      </c>
      <c r="E66" s="38" t="s">
        <v>3</v>
      </c>
      <c r="F66" s="38" t="s">
        <v>4</v>
      </c>
      <c r="G66" s="38" t="s">
        <v>29</v>
      </c>
      <c r="H66" s="183" t="s">
        <v>30</v>
      </c>
      <c r="I66" s="326"/>
      <c r="J66" s="327"/>
      <c r="K66" s="361"/>
    </row>
    <row r="67" spans="1:12" s="3" customFormat="1" ht="13.5" customHeight="1" thickBot="1">
      <c r="A67" s="357" t="s">
        <v>150</v>
      </c>
      <c r="B67" s="358"/>
      <c r="C67" s="358"/>
      <c r="D67" s="358"/>
      <c r="E67" s="358"/>
      <c r="F67" s="358"/>
      <c r="G67" s="358"/>
      <c r="H67" s="358"/>
      <c r="I67" s="358"/>
      <c r="J67" s="358"/>
      <c r="K67" s="359"/>
    </row>
    <row r="68" spans="1:12" s="10" customFormat="1">
      <c r="A68" s="52">
        <v>1</v>
      </c>
      <c r="B68" s="298" t="s">
        <v>47</v>
      </c>
      <c r="C68" s="52">
        <f t="shared" ref="C68:C69" si="14">SUM(D68:H68)</f>
        <v>30</v>
      </c>
      <c r="D68" s="53"/>
      <c r="E68" s="67"/>
      <c r="F68" s="54">
        <v>30</v>
      </c>
      <c r="G68" s="46"/>
      <c r="H68" s="68"/>
      <c r="I68" s="52" t="s">
        <v>28</v>
      </c>
      <c r="J68" s="28"/>
      <c r="K68" s="71">
        <v>1</v>
      </c>
      <c r="L68" s="12"/>
    </row>
    <row r="69" spans="1:12" s="4" customFormat="1">
      <c r="A69" s="52">
        <v>2</v>
      </c>
      <c r="B69" s="285" t="s">
        <v>69</v>
      </c>
      <c r="C69" s="52">
        <f t="shared" si="14"/>
        <v>15</v>
      </c>
      <c r="D69" s="23"/>
      <c r="E69" s="24"/>
      <c r="F69" s="24">
        <v>15</v>
      </c>
      <c r="G69" s="24"/>
      <c r="H69" s="25"/>
      <c r="I69" s="52" t="s">
        <v>28</v>
      </c>
      <c r="J69" s="56"/>
      <c r="K69" s="26">
        <v>1</v>
      </c>
    </row>
    <row r="70" spans="1:12" s="7" customFormat="1">
      <c r="A70" s="52">
        <v>3</v>
      </c>
      <c r="B70" s="283" t="s">
        <v>92</v>
      </c>
      <c r="C70" s="52">
        <f t="shared" ref="C70:C74" si="15">SUM(D70:H70)</f>
        <v>30</v>
      </c>
      <c r="D70" s="58"/>
      <c r="E70" s="59">
        <v>30</v>
      </c>
      <c r="F70" s="59"/>
      <c r="G70" s="59"/>
      <c r="H70" s="60"/>
      <c r="I70" s="20" t="s">
        <v>13</v>
      </c>
      <c r="J70" s="16">
        <v>5</v>
      </c>
      <c r="K70" s="26">
        <v>2</v>
      </c>
      <c r="L70" s="11"/>
    </row>
    <row r="71" spans="1:12" s="7" customFormat="1">
      <c r="A71" s="52">
        <v>4</v>
      </c>
      <c r="B71" s="282" t="s">
        <v>93</v>
      </c>
      <c r="C71" s="52">
        <f t="shared" si="15"/>
        <v>45</v>
      </c>
      <c r="D71" s="23">
        <v>15</v>
      </c>
      <c r="E71" s="24">
        <v>30</v>
      </c>
      <c r="F71" s="24"/>
      <c r="G71" s="24"/>
      <c r="H71" s="25"/>
      <c r="I71" s="19" t="s">
        <v>14</v>
      </c>
      <c r="J71" s="16">
        <v>5</v>
      </c>
      <c r="K71" s="26">
        <v>3</v>
      </c>
      <c r="L71" s="11"/>
    </row>
    <row r="72" spans="1:12" s="7" customFormat="1">
      <c r="A72" s="52">
        <v>5</v>
      </c>
      <c r="B72" s="283" t="s">
        <v>94</v>
      </c>
      <c r="C72" s="52">
        <f t="shared" si="15"/>
        <v>30</v>
      </c>
      <c r="D72" s="58"/>
      <c r="E72" s="59"/>
      <c r="F72" s="59"/>
      <c r="G72" s="59"/>
      <c r="H72" s="60">
        <v>30</v>
      </c>
      <c r="I72" s="20" t="s">
        <v>13</v>
      </c>
      <c r="J72" s="16"/>
      <c r="K72" s="84">
        <v>1</v>
      </c>
      <c r="L72" s="11"/>
    </row>
    <row r="73" spans="1:12" s="7" customFormat="1">
      <c r="A73" s="52">
        <v>6</v>
      </c>
      <c r="B73" s="283" t="s">
        <v>95</v>
      </c>
      <c r="C73" s="52">
        <f t="shared" si="15"/>
        <v>15</v>
      </c>
      <c r="D73" s="58"/>
      <c r="E73" s="59"/>
      <c r="F73" s="59">
        <v>15</v>
      </c>
      <c r="G73" s="59"/>
      <c r="H73" s="60"/>
      <c r="I73" s="20" t="s">
        <v>13</v>
      </c>
      <c r="J73" s="16"/>
      <c r="K73" s="84">
        <v>1</v>
      </c>
      <c r="L73" s="11"/>
    </row>
    <row r="74" spans="1:12" s="9" customFormat="1" ht="12" customHeight="1">
      <c r="A74" s="52">
        <v>7</v>
      </c>
      <c r="B74" s="286" t="s">
        <v>96</v>
      </c>
      <c r="C74" s="52">
        <f t="shared" si="15"/>
        <v>30</v>
      </c>
      <c r="D74" s="58"/>
      <c r="E74" s="59"/>
      <c r="F74" s="59">
        <v>30</v>
      </c>
      <c r="G74" s="59"/>
      <c r="H74" s="60"/>
      <c r="I74" s="20" t="s">
        <v>13</v>
      </c>
      <c r="J74" s="16"/>
      <c r="K74" s="84">
        <v>1</v>
      </c>
    </row>
    <row r="75" spans="1:12">
      <c r="A75" s="52">
        <v>8</v>
      </c>
      <c r="B75" s="286" t="s">
        <v>97</v>
      </c>
      <c r="C75" s="52">
        <f t="shared" si="1"/>
        <v>30</v>
      </c>
      <c r="D75" s="58"/>
      <c r="E75" s="59">
        <v>30</v>
      </c>
      <c r="F75" s="59"/>
      <c r="G75" s="59"/>
      <c r="H75" s="60"/>
      <c r="I75" s="19" t="s">
        <v>13</v>
      </c>
      <c r="J75" s="16"/>
      <c r="K75" s="84">
        <v>2</v>
      </c>
      <c r="L75" s="11"/>
    </row>
    <row r="76" spans="1:12">
      <c r="A76" s="52">
        <v>9</v>
      </c>
      <c r="B76" s="284" t="s">
        <v>12</v>
      </c>
      <c r="C76" s="52">
        <f t="shared" si="1"/>
        <v>15</v>
      </c>
      <c r="D76" s="58"/>
      <c r="E76" s="59"/>
      <c r="F76" s="59">
        <v>15</v>
      </c>
      <c r="G76" s="24"/>
      <c r="H76" s="58"/>
      <c r="I76" s="19" t="s">
        <v>13</v>
      </c>
      <c r="J76" s="16"/>
      <c r="K76" s="181">
        <v>1</v>
      </c>
      <c r="L76" s="11"/>
    </row>
    <row r="77" spans="1:12">
      <c r="A77" s="52">
        <v>10</v>
      </c>
      <c r="B77" s="284" t="s">
        <v>82</v>
      </c>
      <c r="C77" s="52">
        <f t="shared" si="1"/>
        <v>20</v>
      </c>
      <c r="D77" s="58"/>
      <c r="E77" s="59"/>
      <c r="F77" s="59"/>
      <c r="G77" s="189">
        <v>20</v>
      </c>
      <c r="H77" s="105"/>
      <c r="I77" s="19" t="s">
        <v>13</v>
      </c>
      <c r="J77" s="16"/>
      <c r="K77" s="84">
        <v>1</v>
      </c>
      <c r="L77" s="11"/>
    </row>
    <row r="78" spans="1:12" ht="12.6" thickBot="1">
      <c r="A78" s="21">
        <v>11</v>
      </c>
      <c r="B78" s="284" t="s">
        <v>98</v>
      </c>
      <c r="C78" s="52">
        <f t="shared" si="1"/>
        <v>80</v>
      </c>
      <c r="D78" s="58"/>
      <c r="E78" s="59"/>
      <c r="F78" s="59"/>
      <c r="G78" s="189">
        <v>80</v>
      </c>
      <c r="H78" s="105"/>
      <c r="I78" s="226" t="s">
        <v>13</v>
      </c>
      <c r="J78" s="16"/>
      <c r="K78" s="84">
        <v>3</v>
      </c>
      <c r="L78" s="11"/>
    </row>
    <row r="79" spans="1:12" ht="13.5" customHeight="1" thickBot="1">
      <c r="A79" s="372" t="s">
        <v>89</v>
      </c>
      <c r="B79" s="373"/>
      <c r="C79" s="108">
        <f>SUM(C68:C78)</f>
        <v>340</v>
      </c>
      <c r="D79" s="109">
        <f>SUM(D68:D78)</f>
        <v>15</v>
      </c>
      <c r="E79" s="109">
        <f t="shared" ref="E79:G79" si="16">SUM(E68:E78)</f>
        <v>90</v>
      </c>
      <c r="F79" s="109">
        <f t="shared" si="16"/>
        <v>105</v>
      </c>
      <c r="G79" s="109">
        <f t="shared" si="16"/>
        <v>100</v>
      </c>
      <c r="H79" s="108">
        <f>SUM(H68:H78)</f>
        <v>30</v>
      </c>
      <c r="I79" s="110"/>
      <c r="J79" s="111"/>
      <c r="K79" s="170">
        <f>SUM(K68:K78)</f>
        <v>17</v>
      </c>
      <c r="L79" s="11"/>
    </row>
    <row r="80" spans="1:12" ht="13.8" thickBot="1">
      <c r="A80" s="329" t="s">
        <v>75</v>
      </c>
      <c r="B80" s="330"/>
      <c r="C80" s="330"/>
      <c r="D80" s="330"/>
      <c r="E80" s="330"/>
      <c r="F80" s="330"/>
      <c r="G80" s="330"/>
      <c r="H80" s="330"/>
      <c r="I80" s="331"/>
      <c r="J80" s="171"/>
      <c r="K80" s="172"/>
      <c r="L80" s="11"/>
    </row>
    <row r="81" spans="1:12">
      <c r="A81" s="167">
        <v>11</v>
      </c>
      <c r="B81" s="299" t="s">
        <v>99</v>
      </c>
      <c r="C81" s="21">
        <f t="shared" ref="C81" si="17">SUM(D81:H81)</f>
        <v>45</v>
      </c>
      <c r="D81" s="34">
        <v>15</v>
      </c>
      <c r="E81" s="91">
        <v>30</v>
      </c>
      <c r="F81" s="223"/>
      <c r="G81" s="227"/>
      <c r="H81" s="92"/>
      <c r="I81" s="21" t="s">
        <v>14</v>
      </c>
      <c r="J81" s="27"/>
      <c r="K81" s="173">
        <v>3</v>
      </c>
      <c r="L81" s="11"/>
    </row>
    <row r="82" spans="1:12" s="9" customFormat="1" ht="12" customHeight="1">
      <c r="A82" s="62">
        <v>12</v>
      </c>
      <c r="B82" s="300" t="s">
        <v>100</v>
      </c>
      <c r="C82" s="20">
        <f>SUM(D82:H82)</f>
        <v>30</v>
      </c>
      <c r="D82" s="33"/>
      <c r="E82" s="59">
        <v>30</v>
      </c>
      <c r="F82" s="189"/>
      <c r="G82" s="59"/>
      <c r="H82" s="60"/>
      <c r="I82" s="20" t="s">
        <v>13</v>
      </c>
      <c r="J82" s="27"/>
      <c r="K82" s="61">
        <v>2</v>
      </c>
    </row>
    <row r="83" spans="1:12">
      <c r="A83" s="167">
        <v>13</v>
      </c>
      <c r="B83" s="291" t="s">
        <v>101</v>
      </c>
      <c r="C83" s="19">
        <f t="shared" ref="C83:C84" si="18">SUM(D83:H83)</f>
        <v>15</v>
      </c>
      <c r="D83" s="32"/>
      <c r="E83" s="24">
        <v>15</v>
      </c>
      <c r="F83" s="188"/>
      <c r="G83" s="24"/>
      <c r="H83" s="25"/>
      <c r="I83" s="19" t="s">
        <v>13</v>
      </c>
      <c r="J83" s="27"/>
      <c r="K83" s="57">
        <v>1</v>
      </c>
    </row>
    <row r="84" spans="1:12">
      <c r="A84" s="167">
        <v>14</v>
      </c>
      <c r="B84" s="291" t="s">
        <v>102</v>
      </c>
      <c r="C84" s="19">
        <f t="shared" si="18"/>
        <v>30</v>
      </c>
      <c r="D84" s="32">
        <v>15</v>
      </c>
      <c r="E84" s="24">
        <v>15</v>
      </c>
      <c r="F84" s="188"/>
      <c r="G84" s="24"/>
      <c r="H84" s="25"/>
      <c r="I84" s="19" t="s">
        <v>13</v>
      </c>
      <c r="J84" s="27"/>
      <c r="K84" s="57">
        <v>3</v>
      </c>
    </row>
    <row r="85" spans="1:12" ht="12.6" thickBot="1">
      <c r="A85" s="174">
        <v>15</v>
      </c>
      <c r="B85" s="292" t="s">
        <v>103</v>
      </c>
      <c r="C85" s="132">
        <f>SUM(D85:H85)</f>
        <v>60</v>
      </c>
      <c r="D85" s="175"/>
      <c r="E85" s="134"/>
      <c r="F85" s="191">
        <v>60</v>
      </c>
      <c r="G85" s="134"/>
      <c r="H85" s="176"/>
      <c r="I85" s="132" t="s">
        <v>13</v>
      </c>
      <c r="J85" s="161"/>
      <c r="K85" s="137">
        <v>4</v>
      </c>
    </row>
    <row r="86" spans="1:12" ht="13.5" customHeight="1" thickBot="1">
      <c r="A86" s="374" t="s">
        <v>89</v>
      </c>
      <c r="B86" s="375"/>
      <c r="C86" s="92">
        <f>SUM(C81:C85)</f>
        <v>180</v>
      </c>
      <c r="D86" s="34">
        <f>SUM(D81:D85)</f>
        <v>30</v>
      </c>
      <c r="E86" s="90">
        <f>SUM(E81:E85)</f>
        <v>90</v>
      </c>
      <c r="F86" s="90">
        <f>SUM(F81:F85)</f>
        <v>60</v>
      </c>
      <c r="G86" s="228"/>
      <c r="H86" s="92">
        <v>0</v>
      </c>
      <c r="I86" s="21"/>
      <c r="J86" s="27"/>
      <c r="K86" s="139">
        <f>SUM(K81:K85)</f>
        <v>13</v>
      </c>
    </row>
    <row r="87" spans="1:12" ht="13.8" thickBot="1">
      <c r="A87" s="336" t="s">
        <v>81</v>
      </c>
      <c r="B87" s="333"/>
      <c r="C87" s="337"/>
      <c r="D87" s="337"/>
      <c r="E87" s="337"/>
      <c r="F87" s="337"/>
      <c r="G87" s="337"/>
      <c r="H87" s="337"/>
      <c r="I87" s="338"/>
      <c r="J87" s="16"/>
      <c r="K87" s="17"/>
    </row>
    <row r="88" spans="1:12">
      <c r="A88" s="52">
        <v>11</v>
      </c>
      <c r="B88" s="301" t="s">
        <v>104</v>
      </c>
      <c r="C88" s="112">
        <f t="shared" ref="C88:C94" si="19">SUM(D88:H88)</f>
        <v>30</v>
      </c>
      <c r="D88" s="23">
        <v>15</v>
      </c>
      <c r="E88" s="24"/>
      <c r="F88" s="229">
        <v>15</v>
      </c>
      <c r="G88" s="230"/>
      <c r="H88" s="114"/>
      <c r="I88" s="232" t="s">
        <v>13</v>
      </c>
      <c r="J88" s="16"/>
      <c r="K88" s="115">
        <v>3</v>
      </c>
    </row>
    <row r="89" spans="1:12" ht="12" customHeight="1">
      <c r="A89" s="19">
        <v>12</v>
      </c>
      <c r="B89" s="302" t="s">
        <v>105</v>
      </c>
      <c r="C89" s="19">
        <f t="shared" si="19"/>
        <v>30</v>
      </c>
      <c r="D89" s="23"/>
      <c r="E89" s="24">
        <v>30</v>
      </c>
      <c r="F89" s="224"/>
      <c r="G89" s="95"/>
      <c r="H89" s="96"/>
      <c r="I89" s="145" t="s">
        <v>13</v>
      </c>
      <c r="J89" s="16"/>
      <c r="K89" s="98">
        <v>3</v>
      </c>
    </row>
    <row r="90" spans="1:12">
      <c r="A90" s="19">
        <v>13</v>
      </c>
      <c r="B90" s="303" t="s">
        <v>109</v>
      </c>
      <c r="C90" s="19">
        <f t="shared" si="19"/>
        <v>30</v>
      </c>
      <c r="D90" s="23">
        <v>15</v>
      </c>
      <c r="E90" s="24">
        <v>15</v>
      </c>
      <c r="F90" s="188"/>
      <c r="G90" s="24"/>
      <c r="H90" s="25"/>
      <c r="I90" s="19" t="s">
        <v>13</v>
      </c>
      <c r="J90" s="16">
        <v>1</v>
      </c>
      <c r="K90" s="98">
        <v>2</v>
      </c>
    </row>
    <row r="91" spans="1:12">
      <c r="A91" s="19">
        <v>14</v>
      </c>
      <c r="B91" s="303" t="s">
        <v>106</v>
      </c>
      <c r="C91" s="19">
        <f t="shared" si="19"/>
        <v>30</v>
      </c>
      <c r="D91" s="23">
        <v>15</v>
      </c>
      <c r="E91" s="24">
        <v>15</v>
      </c>
      <c r="F91" s="188"/>
      <c r="G91" s="24"/>
      <c r="H91" s="25"/>
      <c r="I91" s="92" t="s">
        <v>13</v>
      </c>
      <c r="J91" s="16"/>
      <c r="K91" s="98">
        <v>2</v>
      </c>
    </row>
    <row r="92" spans="1:12" s="3" customFormat="1">
      <c r="A92" s="19">
        <v>15</v>
      </c>
      <c r="B92" s="296" t="s">
        <v>19</v>
      </c>
      <c r="C92" s="19">
        <f t="shared" si="19"/>
        <v>15</v>
      </c>
      <c r="D92" s="94"/>
      <c r="E92" s="95"/>
      <c r="F92" s="224">
        <v>15</v>
      </c>
      <c r="G92" s="95"/>
      <c r="H92" s="96"/>
      <c r="I92" s="97" t="s">
        <v>13</v>
      </c>
      <c r="J92" s="16"/>
      <c r="K92" s="98">
        <v>1</v>
      </c>
    </row>
    <row r="93" spans="1:12" s="3" customFormat="1" ht="12.75" customHeight="1">
      <c r="A93" s="20">
        <v>16</v>
      </c>
      <c r="B93" s="304" t="s">
        <v>107</v>
      </c>
      <c r="C93" s="20">
        <f t="shared" si="19"/>
        <v>15</v>
      </c>
      <c r="D93" s="99"/>
      <c r="E93" s="100"/>
      <c r="F93" s="193">
        <v>15</v>
      </c>
      <c r="G93" s="100"/>
      <c r="H93" s="97"/>
      <c r="I93" s="97" t="s">
        <v>13</v>
      </c>
      <c r="J93" s="16"/>
      <c r="K93" s="35">
        <v>1</v>
      </c>
    </row>
    <row r="94" spans="1:12" s="3" customFormat="1" ht="13.5" customHeight="1" thickBot="1">
      <c r="A94" s="20">
        <v>17</v>
      </c>
      <c r="B94" s="305" t="s">
        <v>108</v>
      </c>
      <c r="C94" s="20">
        <f t="shared" si="19"/>
        <v>15</v>
      </c>
      <c r="D94" s="58"/>
      <c r="E94" s="59"/>
      <c r="F94" s="189">
        <v>15</v>
      </c>
      <c r="G94" s="59"/>
      <c r="H94" s="60"/>
      <c r="I94" s="20" t="s">
        <v>13</v>
      </c>
      <c r="J94" s="16"/>
      <c r="K94" s="117">
        <v>1</v>
      </c>
    </row>
    <row r="95" spans="1:12" s="3" customFormat="1" ht="13.5" customHeight="1" thickBot="1">
      <c r="A95" s="368" t="s">
        <v>21</v>
      </c>
      <c r="B95" s="369"/>
      <c r="C95" s="101">
        <f>SUM(C88:C94)</f>
        <v>165</v>
      </c>
      <c r="D95" s="233">
        <f>SUM(D88:D94)</f>
        <v>45</v>
      </c>
      <c r="E95" s="231">
        <f t="shared" ref="E95:G95" si="20">SUM(E88:E94)</f>
        <v>60</v>
      </c>
      <c r="F95" s="231">
        <f t="shared" si="20"/>
        <v>60</v>
      </c>
      <c r="G95" s="231">
        <f t="shared" si="20"/>
        <v>0</v>
      </c>
      <c r="H95" s="237">
        <v>0</v>
      </c>
      <c r="I95" s="104"/>
      <c r="J95" s="102"/>
      <c r="K95" s="106">
        <f>SUM(K88:K94)</f>
        <v>13</v>
      </c>
    </row>
    <row r="96" spans="1:12" ht="13.5" customHeight="1" thickBot="1">
      <c r="A96" s="352" t="s">
        <v>90</v>
      </c>
      <c r="B96" s="353"/>
      <c r="C96" s="108">
        <f>C79+C86</f>
        <v>520</v>
      </c>
      <c r="D96" s="236">
        <f>D79+D86</f>
        <v>45</v>
      </c>
      <c r="E96" s="236">
        <f t="shared" ref="E96:G96" si="21">E79+E86</f>
        <v>180</v>
      </c>
      <c r="F96" s="236">
        <f t="shared" si="21"/>
        <v>165</v>
      </c>
      <c r="G96" s="236">
        <f t="shared" si="21"/>
        <v>100</v>
      </c>
      <c r="H96" s="236">
        <f>H79+H95</f>
        <v>30</v>
      </c>
      <c r="I96" s="29"/>
      <c r="J96" s="16"/>
      <c r="K96" s="103">
        <f>K79+K86</f>
        <v>30</v>
      </c>
    </row>
    <row r="97" spans="1:12" ht="13.5" customHeight="1" thickBot="1">
      <c r="A97" s="352" t="s">
        <v>110</v>
      </c>
      <c r="B97" s="353"/>
      <c r="C97" s="101">
        <f>C79+C95</f>
        <v>505</v>
      </c>
      <c r="D97" s="148">
        <f>D79+D95</f>
        <v>60</v>
      </c>
      <c r="E97" s="148">
        <f t="shared" ref="E97:G97" si="22">E79+E95</f>
        <v>150</v>
      </c>
      <c r="F97" s="148">
        <f t="shared" si="22"/>
        <v>165</v>
      </c>
      <c r="G97" s="148">
        <f t="shared" si="22"/>
        <v>100</v>
      </c>
      <c r="H97" s="148">
        <f>H79+H95</f>
        <v>30</v>
      </c>
      <c r="I97" s="17"/>
      <c r="J97" s="102"/>
      <c r="K97" s="103">
        <f>K79+K95</f>
        <v>30</v>
      </c>
    </row>
    <row r="98" spans="1:12" s="4" customFormat="1" ht="13.5" customHeight="1" thickBot="1">
      <c r="A98" s="339" t="s">
        <v>43</v>
      </c>
      <c r="B98" s="340" t="s">
        <v>42</v>
      </c>
      <c r="C98" s="320" t="s">
        <v>44</v>
      </c>
      <c r="D98" s="320"/>
      <c r="E98" s="320"/>
      <c r="F98" s="320"/>
      <c r="G98" s="320"/>
      <c r="H98" s="320"/>
      <c r="I98" s="322" t="s">
        <v>45</v>
      </c>
      <c r="J98" s="325" t="s">
        <v>0</v>
      </c>
      <c r="K98" s="349" t="s">
        <v>1</v>
      </c>
    </row>
    <row r="99" spans="1:12" s="8" customFormat="1" ht="12.6" thickBot="1">
      <c r="A99" s="318"/>
      <c r="B99" s="319"/>
      <c r="C99" s="321"/>
      <c r="D99" s="321"/>
      <c r="E99" s="321"/>
      <c r="F99" s="321"/>
      <c r="G99" s="321"/>
      <c r="H99" s="321"/>
      <c r="I99" s="323"/>
      <c r="J99" s="325"/>
      <c r="K99" s="350"/>
      <c r="L99" s="1"/>
    </row>
    <row r="100" spans="1:12" s="8" customFormat="1" ht="12.6" thickBot="1">
      <c r="A100" s="321"/>
      <c r="B100" s="341"/>
      <c r="C100" s="40" t="s">
        <v>46</v>
      </c>
      <c r="D100" s="37" t="s">
        <v>2</v>
      </c>
      <c r="E100" s="38" t="s">
        <v>3</v>
      </c>
      <c r="F100" s="38" t="s">
        <v>4</v>
      </c>
      <c r="G100" s="38" t="s">
        <v>29</v>
      </c>
      <c r="H100" s="183" t="s">
        <v>30</v>
      </c>
      <c r="I100" s="326"/>
      <c r="J100" s="327"/>
      <c r="K100" s="350"/>
      <c r="L100" s="1"/>
    </row>
    <row r="101" spans="1:12" s="9" customFormat="1" ht="18" customHeight="1" thickBot="1">
      <c r="A101" s="357" t="s">
        <v>149</v>
      </c>
      <c r="B101" s="358"/>
      <c r="C101" s="358"/>
      <c r="D101" s="358"/>
      <c r="E101" s="358"/>
      <c r="F101" s="358"/>
      <c r="G101" s="358"/>
      <c r="H101" s="358"/>
      <c r="I101" s="358"/>
      <c r="J101" s="358"/>
      <c r="K101" s="359"/>
    </row>
    <row r="102" spans="1:12">
      <c r="A102" s="41">
        <v>1</v>
      </c>
      <c r="B102" s="42" t="s">
        <v>117</v>
      </c>
      <c r="C102" s="43">
        <f t="shared" ref="C102:C103" si="23">SUM(D102:H102)</f>
        <v>15</v>
      </c>
      <c r="D102" s="44"/>
      <c r="E102" s="45"/>
      <c r="F102" s="190">
        <v>15</v>
      </c>
      <c r="G102" s="217"/>
      <c r="H102" s="47"/>
      <c r="I102" s="43" t="s">
        <v>20</v>
      </c>
      <c r="J102" s="48"/>
      <c r="K102" s="49">
        <v>1</v>
      </c>
      <c r="L102" s="11"/>
    </row>
    <row r="103" spans="1:12">
      <c r="A103" s="50">
        <v>2</v>
      </c>
      <c r="B103" s="51" t="s">
        <v>118</v>
      </c>
      <c r="C103" s="52">
        <f t="shared" si="23"/>
        <v>15</v>
      </c>
      <c r="D103" s="23"/>
      <c r="E103" s="24"/>
      <c r="F103" s="188">
        <v>15</v>
      </c>
      <c r="G103" s="218"/>
      <c r="H103" s="25"/>
      <c r="I103" s="19" t="s">
        <v>20</v>
      </c>
      <c r="J103" s="56"/>
      <c r="K103" s="57">
        <v>1</v>
      </c>
      <c r="L103" s="11"/>
    </row>
    <row r="104" spans="1:12">
      <c r="A104" s="50">
        <v>3</v>
      </c>
      <c r="B104" s="306" t="s">
        <v>111</v>
      </c>
      <c r="C104" s="52">
        <f t="shared" ref="C104:C107" si="24">SUM(D104:H104)</f>
        <v>30</v>
      </c>
      <c r="D104" s="53">
        <v>15</v>
      </c>
      <c r="E104" s="54">
        <v>15</v>
      </c>
      <c r="F104" s="238"/>
      <c r="G104" s="239"/>
      <c r="H104" s="55"/>
      <c r="I104" s="52" t="s">
        <v>20</v>
      </c>
      <c r="J104" s="27">
        <v>3</v>
      </c>
      <c r="K104" s="69">
        <v>3</v>
      </c>
      <c r="L104" s="11"/>
    </row>
    <row r="105" spans="1:12" s="9" customFormat="1" ht="12" customHeight="1">
      <c r="A105" s="50">
        <v>4</v>
      </c>
      <c r="B105" s="307" t="s">
        <v>112</v>
      </c>
      <c r="C105" s="52">
        <f t="shared" si="24"/>
        <v>30</v>
      </c>
      <c r="D105" s="23">
        <v>15</v>
      </c>
      <c r="E105" s="24">
        <v>15</v>
      </c>
      <c r="F105" s="188"/>
      <c r="G105" s="218"/>
      <c r="H105" s="25"/>
      <c r="I105" s="19" t="s">
        <v>20</v>
      </c>
      <c r="J105" s="27">
        <v>3</v>
      </c>
      <c r="K105" s="57">
        <v>2</v>
      </c>
    </row>
    <row r="106" spans="1:12">
      <c r="A106" s="50">
        <v>5</v>
      </c>
      <c r="B106" s="307" t="s">
        <v>113</v>
      </c>
      <c r="C106" s="52">
        <f t="shared" si="24"/>
        <v>30</v>
      </c>
      <c r="D106" s="23">
        <v>15</v>
      </c>
      <c r="E106" s="24">
        <v>15</v>
      </c>
      <c r="F106" s="188"/>
      <c r="G106" s="218"/>
      <c r="H106" s="25"/>
      <c r="I106" s="19" t="s">
        <v>15</v>
      </c>
      <c r="J106" s="27"/>
      <c r="K106" s="57">
        <v>3</v>
      </c>
    </row>
    <row r="107" spans="1:12">
      <c r="A107" s="50">
        <v>6</v>
      </c>
      <c r="B107" s="307" t="s">
        <v>114</v>
      </c>
      <c r="C107" s="52">
        <f t="shared" si="24"/>
        <v>45</v>
      </c>
      <c r="D107" s="23">
        <v>30</v>
      </c>
      <c r="E107" s="24">
        <v>15</v>
      </c>
      <c r="F107" s="188"/>
      <c r="G107" s="218"/>
      <c r="H107" s="25"/>
      <c r="I107" s="19" t="s">
        <v>15</v>
      </c>
      <c r="J107" s="118"/>
      <c r="K107" s="57">
        <v>4</v>
      </c>
    </row>
    <row r="108" spans="1:12">
      <c r="A108" s="50">
        <v>7</v>
      </c>
      <c r="B108" s="308" t="s">
        <v>115</v>
      </c>
      <c r="C108" s="52">
        <f>SUM(D108:H108)</f>
        <v>15</v>
      </c>
      <c r="D108" s="58"/>
      <c r="E108" s="59">
        <v>15</v>
      </c>
      <c r="F108" s="189"/>
      <c r="G108" s="219"/>
      <c r="H108" s="60"/>
      <c r="I108" s="20" t="s">
        <v>15</v>
      </c>
      <c r="J108" s="118"/>
      <c r="K108" s="61">
        <v>1</v>
      </c>
    </row>
    <row r="109" spans="1:12" ht="12.6" thickBot="1">
      <c r="A109" s="50">
        <v>8</v>
      </c>
      <c r="B109" s="309" t="s">
        <v>116</v>
      </c>
      <c r="C109" s="20">
        <f t="shared" si="1"/>
        <v>30</v>
      </c>
      <c r="D109" s="58"/>
      <c r="E109" s="59"/>
      <c r="F109" s="189"/>
      <c r="G109" s="219"/>
      <c r="H109" s="60">
        <v>30</v>
      </c>
      <c r="I109" s="119" t="s">
        <v>24</v>
      </c>
      <c r="J109" s="118"/>
      <c r="K109" s="61">
        <v>5</v>
      </c>
    </row>
    <row r="110" spans="1:12" s="3" customFormat="1" ht="12.6" thickBot="1">
      <c r="A110" s="72"/>
      <c r="B110" s="31" t="s">
        <v>21</v>
      </c>
      <c r="C110" s="104">
        <f>SUM(C102:C109)</f>
        <v>210</v>
      </c>
      <c r="D110" s="233">
        <f>SUM(D102:D109)</f>
        <v>75</v>
      </c>
      <c r="E110" s="231">
        <f t="shared" ref="E110:G110" si="25">SUM(E102:E109)</f>
        <v>75</v>
      </c>
      <c r="F110" s="231">
        <f t="shared" si="25"/>
        <v>30</v>
      </c>
      <c r="G110" s="231">
        <f t="shared" si="25"/>
        <v>0</v>
      </c>
      <c r="H110" s="237">
        <f>SUM(H102:H109)</f>
        <v>30</v>
      </c>
      <c r="I110" s="104"/>
      <c r="J110" s="120"/>
      <c r="K110" s="153">
        <f>SUM(K102:K109)</f>
        <v>20</v>
      </c>
    </row>
    <row r="111" spans="1:12" s="3" customFormat="1" ht="12.75" customHeight="1" thickBot="1">
      <c r="A111" s="332" t="s">
        <v>75</v>
      </c>
      <c r="B111" s="333"/>
      <c r="C111" s="333"/>
      <c r="D111" s="333"/>
      <c r="E111" s="333"/>
      <c r="F111" s="333"/>
      <c r="G111" s="333"/>
      <c r="H111" s="333"/>
      <c r="I111" s="334"/>
      <c r="J111" s="27"/>
      <c r="K111" s="154"/>
    </row>
    <row r="112" spans="1:12" s="3" customFormat="1" ht="13.5" customHeight="1">
      <c r="A112" s="72">
        <v>9</v>
      </c>
      <c r="B112" s="177" t="s">
        <v>119</v>
      </c>
      <c r="C112" s="21">
        <f t="shared" ref="C112:C113" si="26">SUM(D112:H112)</f>
        <v>30</v>
      </c>
      <c r="D112" s="34">
        <v>15</v>
      </c>
      <c r="E112" s="91">
        <v>15</v>
      </c>
      <c r="F112" s="227"/>
      <c r="G112" s="227"/>
      <c r="H112" s="240"/>
      <c r="I112" s="21" t="s">
        <v>15</v>
      </c>
      <c r="J112" s="27"/>
      <c r="K112" s="155">
        <v>2</v>
      </c>
    </row>
    <row r="113" spans="1:12" s="3" customFormat="1" ht="13.5" customHeight="1" thickBot="1">
      <c r="A113" s="62">
        <v>10</v>
      </c>
      <c r="B113" s="116" t="s">
        <v>120</v>
      </c>
      <c r="C113" s="20">
        <f t="shared" si="26"/>
        <v>240</v>
      </c>
      <c r="D113" s="33"/>
      <c r="E113" s="59"/>
      <c r="F113" s="59"/>
      <c r="G113" s="59">
        <v>240</v>
      </c>
      <c r="H113" s="143"/>
      <c r="I113" s="20" t="s">
        <v>15</v>
      </c>
      <c r="J113" s="27"/>
      <c r="K113" s="61">
        <v>8</v>
      </c>
    </row>
    <row r="114" spans="1:12" s="10" customFormat="1" ht="13.5" customHeight="1" thickBot="1">
      <c r="A114" s="368" t="s">
        <v>89</v>
      </c>
      <c r="B114" s="369"/>
      <c r="C114" s="86">
        <f>SUM(C112:C113)</f>
        <v>270</v>
      </c>
      <c r="D114" s="121">
        <f>SUM(D112:D113)</f>
        <v>15</v>
      </c>
      <c r="E114" s="121">
        <f t="shared" ref="E114:G114" si="27">SUM(E112:E113)</f>
        <v>15</v>
      </c>
      <c r="F114" s="121">
        <f t="shared" si="27"/>
        <v>0</v>
      </c>
      <c r="G114" s="121">
        <f t="shared" si="27"/>
        <v>240</v>
      </c>
      <c r="H114" s="241">
        <f>SUM(H113)</f>
        <v>0</v>
      </c>
      <c r="I114" s="122"/>
      <c r="J114" s="87"/>
      <c r="K114" s="88">
        <f>SUM(K112:K113)</f>
        <v>10</v>
      </c>
      <c r="L114" s="12"/>
    </row>
    <row r="115" spans="1:12" s="4" customFormat="1" ht="13.8" thickBot="1">
      <c r="A115" s="335" t="s">
        <v>81</v>
      </c>
      <c r="B115" s="333"/>
      <c r="C115" s="333"/>
      <c r="D115" s="333"/>
      <c r="E115" s="333"/>
      <c r="F115" s="333"/>
      <c r="G115" s="333"/>
      <c r="H115" s="333"/>
      <c r="I115" s="334"/>
      <c r="J115" s="27"/>
      <c r="K115" s="156"/>
    </row>
    <row r="116" spans="1:12" ht="24">
      <c r="A116" s="72">
        <v>9</v>
      </c>
      <c r="B116" s="93" t="s">
        <v>121</v>
      </c>
      <c r="C116" s="20">
        <f>SUM(D116:H116)</f>
        <v>30</v>
      </c>
      <c r="D116" s="242"/>
      <c r="E116" s="227"/>
      <c r="F116" s="227">
        <v>30</v>
      </c>
      <c r="G116" s="227"/>
      <c r="H116" s="240"/>
      <c r="I116" s="21" t="s">
        <v>15</v>
      </c>
      <c r="J116" s="27"/>
      <c r="K116" s="155">
        <v>2</v>
      </c>
    </row>
    <row r="117" spans="1:12" ht="12.6" thickBot="1">
      <c r="A117" s="157">
        <v>10</v>
      </c>
      <c r="B117" s="152" t="s">
        <v>120</v>
      </c>
      <c r="C117" s="20">
        <f>SUM(D117:H117)</f>
        <v>240</v>
      </c>
      <c r="D117" s="243"/>
      <c r="E117" s="100"/>
      <c r="F117" s="100"/>
      <c r="G117" s="100">
        <v>240</v>
      </c>
      <c r="H117" s="147"/>
      <c r="I117" s="123" t="s">
        <v>15</v>
      </c>
      <c r="J117" s="27">
        <v>2</v>
      </c>
      <c r="K117" s="158">
        <v>8</v>
      </c>
    </row>
    <row r="118" spans="1:12" s="9" customFormat="1" ht="13.5" customHeight="1" thickBot="1">
      <c r="A118" s="368" t="s">
        <v>89</v>
      </c>
      <c r="B118" s="369"/>
      <c r="C118" s="86">
        <f>SUM(C116:C117)</f>
        <v>270</v>
      </c>
      <c r="D118" s="244">
        <f>SUM(D116:D117)</f>
        <v>0</v>
      </c>
      <c r="E118" s="245">
        <f t="shared" ref="E118:H118" si="28">SUM(E116:E117)</f>
        <v>0</v>
      </c>
      <c r="F118" s="245">
        <f t="shared" si="28"/>
        <v>30</v>
      </c>
      <c r="G118" s="245">
        <f t="shared" si="28"/>
        <v>240</v>
      </c>
      <c r="H118" s="246">
        <f t="shared" si="28"/>
        <v>0</v>
      </c>
      <c r="I118" s="124"/>
      <c r="J118" s="87"/>
      <c r="K118" s="39">
        <f>SUM(K116:K117)</f>
        <v>10</v>
      </c>
    </row>
    <row r="119" spans="1:12" ht="13.5" customHeight="1" thickBot="1">
      <c r="A119" s="376" t="s">
        <v>90</v>
      </c>
      <c r="B119" s="377"/>
      <c r="C119" s="125">
        <f>C110+C114</f>
        <v>480</v>
      </c>
      <c r="D119" s="247">
        <f>D110+D114</f>
        <v>90</v>
      </c>
      <c r="E119" s="247">
        <f t="shared" ref="E119:G119" si="29">E110+E114</f>
        <v>90</v>
      </c>
      <c r="F119" s="247">
        <f t="shared" si="29"/>
        <v>30</v>
      </c>
      <c r="G119" s="249">
        <f t="shared" si="29"/>
        <v>240</v>
      </c>
      <c r="H119" s="249">
        <f>H110+H114</f>
        <v>30</v>
      </c>
      <c r="I119" s="22"/>
      <c r="J119" s="126"/>
      <c r="K119" s="159">
        <f>K110+K114</f>
        <v>30</v>
      </c>
    </row>
    <row r="120" spans="1:12" ht="13.5" customHeight="1" thickBot="1">
      <c r="A120" s="352" t="s">
        <v>91</v>
      </c>
      <c r="B120" s="353"/>
      <c r="C120" s="160">
        <f>C110+C118</f>
        <v>480</v>
      </c>
      <c r="D120" s="248">
        <f>D110+D118</f>
        <v>75</v>
      </c>
      <c r="E120" s="248">
        <f t="shared" ref="E120:H120" si="30">E110+E118</f>
        <v>75</v>
      </c>
      <c r="F120" s="248">
        <f t="shared" si="30"/>
        <v>60</v>
      </c>
      <c r="G120" s="248">
        <f t="shared" si="30"/>
        <v>240</v>
      </c>
      <c r="H120" s="264">
        <f t="shared" si="30"/>
        <v>30</v>
      </c>
      <c r="I120" s="162"/>
      <c r="J120" s="161"/>
      <c r="K120" s="163">
        <f>K110+K118</f>
        <v>30</v>
      </c>
    </row>
    <row r="121" spans="1:12" ht="13.5" customHeight="1" thickBot="1">
      <c r="A121" s="339" t="s">
        <v>43</v>
      </c>
      <c r="B121" s="340" t="s">
        <v>42</v>
      </c>
      <c r="C121" s="356" t="s">
        <v>44</v>
      </c>
      <c r="D121" s="356"/>
      <c r="E121" s="356"/>
      <c r="F121" s="356"/>
      <c r="G121" s="356"/>
      <c r="H121" s="356"/>
      <c r="I121" s="323" t="s">
        <v>45</v>
      </c>
      <c r="J121" s="328" t="s">
        <v>0</v>
      </c>
      <c r="K121" s="350" t="s">
        <v>1</v>
      </c>
      <c r="L121" s="11"/>
    </row>
    <row r="122" spans="1:12" ht="12.6" thickBot="1">
      <c r="A122" s="318"/>
      <c r="B122" s="319"/>
      <c r="C122" s="321"/>
      <c r="D122" s="321"/>
      <c r="E122" s="321"/>
      <c r="F122" s="321"/>
      <c r="G122" s="321"/>
      <c r="H122" s="321"/>
      <c r="I122" s="323"/>
      <c r="J122" s="325"/>
      <c r="K122" s="350"/>
      <c r="L122" s="11"/>
    </row>
    <row r="123" spans="1:12" ht="12.6" thickBot="1">
      <c r="A123" s="318"/>
      <c r="B123" s="319"/>
      <c r="C123" s="36" t="s">
        <v>46</v>
      </c>
      <c r="D123" s="37" t="s">
        <v>2</v>
      </c>
      <c r="E123" s="38" t="s">
        <v>3</v>
      </c>
      <c r="F123" s="38" t="s">
        <v>4</v>
      </c>
      <c r="G123" s="38" t="s">
        <v>29</v>
      </c>
      <c r="H123" s="183" t="s">
        <v>30</v>
      </c>
      <c r="I123" s="324"/>
      <c r="J123" s="325"/>
      <c r="K123" s="351"/>
    </row>
    <row r="124" spans="1:12" ht="12.75" customHeight="1" thickBot="1">
      <c r="A124" s="380" t="s">
        <v>148</v>
      </c>
      <c r="B124" s="347"/>
      <c r="C124" s="347"/>
      <c r="D124" s="347"/>
      <c r="E124" s="347"/>
      <c r="F124" s="347"/>
      <c r="G124" s="347"/>
      <c r="H124" s="347"/>
      <c r="I124" s="347"/>
      <c r="J124" s="347"/>
      <c r="K124" s="381"/>
    </row>
    <row r="125" spans="1:12" s="9" customFormat="1" ht="18" customHeight="1">
      <c r="A125" s="41">
        <v>1</v>
      </c>
      <c r="B125" s="279" t="s">
        <v>117</v>
      </c>
      <c r="C125" s="43">
        <f t="shared" ref="C125:C126" si="31">SUM(D125:H125)</f>
        <v>15</v>
      </c>
      <c r="D125" s="128"/>
      <c r="E125" s="45"/>
      <c r="F125" s="46">
        <v>15</v>
      </c>
      <c r="G125" s="190"/>
      <c r="H125" s="129"/>
      <c r="I125" s="43" t="s">
        <v>16</v>
      </c>
      <c r="J125" s="48"/>
      <c r="K125" s="49">
        <v>1</v>
      </c>
    </row>
    <row r="126" spans="1:12">
      <c r="A126" s="50">
        <v>2</v>
      </c>
      <c r="B126" s="285" t="s">
        <v>118</v>
      </c>
      <c r="C126" s="52">
        <f t="shared" si="31"/>
        <v>15</v>
      </c>
      <c r="D126" s="130"/>
      <c r="E126" s="24"/>
      <c r="F126" s="24">
        <v>15</v>
      </c>
      <c r="G126" s="188"/>
      <c r="H126" s="107"/>
      <c r="I126" s="52" t="s">
        <v>16</v>
      </c>
      <c r="J126" s="56"/>
      <c r="K126" s="57">
        <v>1</v>
      </c>
    </row>
    <row r="127" spans="1:12">
      <c r="A127" s="50">
        <v>3</v>
      </c>
      <c r="B127" s="280" t="s">
        <v>122</v>
      </c>
      <c r="C127" s="52">
        <f t="shared" ref="C127:C131" si="32">SUM(D127:H127)</f>
        <v>30</v>
      </c>
      <c r="D127" s="130">
        <v>30</v>
      </c>
      <c r="E127" s="24"/>
      <c r="F127" s="24"/>
      <c r="G127" s="188"/>
      <c r="H127" s="107"/>
      <c r="I127" s="52" t="s">
        <v>16</v>
      </c>
      <c r="J127" s="27">
        <v>5</v>
      </c>
      <c r="K127" s="69">
        <v>2</v>
      </c>
    </row>
    <row r="128" spans="1:12" ht="23.4">
      <c r="A128" s="50">
        <v>4</v>
      </c>
      <c r="B128" s="310" t="s">
        <v>123</v>
      </c>
      <c r="C128" s="52">
        <f t="shared" si="32"/>
        <v>15</v>
      </c>
      <c r="D128" s="130"/>
      <c r="E128" s="24">
        <v>15</v>
      </c>
      <c r="F128" s="24"/>
      <c r="G128" s="188"/>
      <c r="H128" s="107"/>
      <c r="I128" s="20" t="s">
        <v>16</v>
      </c>
      <c r="J128" s="27">
        <v>1</v>
      </c>
      <c r="K128" s="61">
        <v>1</v>
      </c>
    </row>
    <row r="129" spans="1:11">
      <c r="A129" s="50">
        <v>5</v>
      </c>
      <c r="B129" s="272" t="s">
        <v>124</v>
      </c>
      <c r="C129" s="52">
        <f t="shared" si="32"/>
        <v>15</v>
      </c>
      <c r="D129" s="130"/>
      <c r="E129" s="24"/>
      <c r="F129" s="24">
        <v>15</v>
      </c>
      <c r="G129" s="188"/>
      <c r="H129" s="107"/>
      <c r="I129" s="20" t="s">
        <v>16</v>
      </c>
      <c r="J129" s="27"/>
      <c r="K129" s="61">
        <v>1</v>
      </c>
    </row>
    <row r="130" spans="1:11">
      <c r="A130" s="50">
        <v>6</v>
      </c>
      <c r="B130" s="286" t="s">
        <v>125</v>
      </c>
      <c r="C130" s="52">
        <f t="shared" si="32"/>
        <v>30</v>
      </c>
      <c r="D130" s="130">
        <v>30</v>
      </c>
      <c r="E130" s="24"/>
      <c r="F130" s="24"/>
      <c r="G130" s="188"/>
      <c r="H130" s="107"/>
      <c r="I130" s="20" t="s">
        <v>16</v>
      </c>
      <c r="J130" s="27"/>
      <c r="K130" s="61">
        <v>2</v>
      </c>
    </row>
    <row r="131" spans="1:11">
      <c r="A131" s="50">
        <v>7</v>
      </c>
      <c r="B131" s="310" t="s">
        <v>126</v>
      </c>
      <c r="C131" s="52">
        <f t="shared" si="32"/>
        <v>30</v>
      </c>
      <c r="D131" s="130">
        <v>15</v>
      </c>
      <c r="E131" s="24">
        <v>15</v>
      </c>
      <c r="F131" s="24"/>
      <c r="G131" s="188"/>
      <c r="H131" s="107"/>
      <c r="I131" s="20" t="s">
        <v>17</v>
      </c>
      <c r="J131" s="27"/>
      <c r="K131" s="61">
        <v>3</v>
      </c>
    </row>
    <row r="132" spans="1:11">
      <c r="A132" s="50">
        <v>8</v>
      </c>
      <c r="B132" s="311" t="s">
        <v>116</v>
      </c>
      <c r="C132" s="20">
        <f t="shared" ref="C132" si="33">SUM(D132:H132)</f>
        <v>30</v>
      </c>
      <c r="D132" s="142"/>
      <c r="E132" s="59"/>
      <c r="F132" s="59"/>
      <c r="G132" s="59"/>
      <c r="H132" s="143">
        <v>30</v>
      </c>
      <c r="I132" s="20" t="s">
        <v>16</v>
      </c>
      <c r="J132" s="118"/>
      <c r="K132" s="61">
        <v>5</v>
      </c>
    </row>
    <row r="133" spans="1:11" ht="12.6" thickBot="1">
      <c r="A133" s="131">
        <v>9</v>
      </c>
      <c r="B133" s="312" t="s">
        <v>127</v>
      </c>
      <c r="C133" s="132">
        <f t="shared" si="1"/>
        <v>0</v>
      </c>
      <c r="D133" s="133"/>
      <c r="E133" s="134"/>
      <c r="F133" s="134"/>
      <c r="G133" s="134"/>
      <c r="H133" s="135"/>
      <c r="I133" s="132" t="s">
        <v>17</v>
      </c>
      <c r="J133" s="136"/>
      <c r="K133" s="137">
        <v>4</v>
      </c>
    </row>
    <row r="134" spans="1:11" ht="13.5" customHeight="1" thickBot="1">
      <c r="A134" s="368" t="s">
        <v>89</v>
      </c>
      <c r="B134" s="369"/>
      <c r="C134" s="125">
        <f>SUM(C125:C133)</f>
        <v>180</v>
      </c>
      <c r="D134" s="250">
        <f>SUM(D125:D133)</f>
        <v>75</v>
      </c>
      <c r="E134" s="228">
        <f t="shared" ref="E134:G134" si="34">SUM(E125:E133)</f>
        <v>30</v>
      </c>
      <c r="F134" s="228">
        <f t="shared" si="34"/>
        <v>45</v>
      </c>
      <c r="G134" s="228">
        <f t="shared" si="34"/>
        <v>0</v>
      </c>
      <c r="H134" s="251">
        <f>H132</f>
        <v>30</v>
      </c>
      <c r="I134" s="138"/>
      <c r="J134" s="126"/>
      <c r="K134" s="139">
        <f>SUM(K125:K133)</f>
        <v>20</v>
      </c>
    </row>
    <row r="135" spans="1:11" ht="13.8" hidden="1" thickBot="1">
      <c r="A135" s="383" t="s">
        <v>18</v>
      </c>
      <c r="B135" s="384"/>
      <c r="C135" s="384"/>
      <c r="D135" s="384"/>
      <c r="E135" s="384"/>
      <c r="F135" s="384"/>
      <c r="G135" s="384"/>
      <c r="H135" s="384"/>
      <c r="I135" s="385"/>
      <c r="J135" s="27"/>
      <c r="K135" s="29"/>
    </row>
    <row r="136" spans="1:11" s="3" customFormat="1" ht="12.75" customHeight="1" thickBot="1">
      <c r="A136" s="382" t="s">
        <v>75</v>
      </c>
      <c r="B136" s="337"/>
      <c r="C136" s="337"/>
      <c r="D136" s="337"/>
      <c r="E136" s="337"/>
      <c r="F136" s="337"/>
      <c r="G136" s="337"/>
      <c r="H136" s="337"/>
      <c r="I136" s="338"/>
      <c r="J136" s="27"/>
      <c r="K136" s="30"/>
    </row>
    <row r="137" spans="1:11">
      <c r="A137" s="19">
        <v>10</v>
      </c>
      <c r="B137" s="291" t="s">
        <v>128</v>
      </c>
      <c r="C137" s="19">
        <f t="shared" ref="C137" si="35">SUM(D137:H137)</f>
        <v>45</v>
      </c>
      <c r="D137" s="140">
        <v>15</v>
      </c>
      <c r="E137" s="89">
        <v>30</v>
      </c>
      <c r="F137" s="89"/>
      <c r="G137" s="192"/>
      <c r="H137" s="141"/>
      <c r="I137" s="20" t="s">
        <v>16</v>
      </c>
      <c r="J137" s="27"/>
      <c r="K137" s="78">
        <v>3</v>
      </c>
    </row>
    <row r="138" spans="1:11">
      <c r="A138" s="19">
        <v>11</v>
      </c>
      <c r="B138" s="313" t="s">
        <v>129</v>
      </c>
      <c r="C138" s="19">
        <f t="shared" ref="C138:C140" si="36">SUM(D138:H138)</f>
        <v>30</v>
      </c>
      <c r="D138" s="130">
        <v>15</v>
      </c>
      <c r="E138" s="24">
        <v>15</v>
      </c>
      <c r="F138" s="24"/>
      <c r="G138" s="188"/>
      <c r="H138" s="107"/>
      <c r="I138" s="19" t="s">
        <v>16</v>
      </c>
      <c r="J138" s="27"/>
      <c r="K138" s="26">
        <v>3</v>
      </c>
    </row>
    <row r="139" spans="1:11">
      <c r="A139" s="112">
        <v>12</v>
      </c>
      <c r="B139" s="299" t="s">
        <v>130</v>
      </c>
      <c r="C139" s="19">
        <f t="shared" si="36"/>
        <v>30</v>
      </c>
      <c r="D139" s="130">
        <v>15</v>
      </c>
      <c r="E139" s="24">
        <v>15</v>
      </c>
      <c r="F139" s="24"/>
      <c r="G139" s="188"/>
      <c r="H139" s="107"/>
      <c r="I139" s="19" t="s">
        <v>16</v>
      </c>
      <c r="J139" s="27">
        <v>2</v>
      </c>
      <c r="K139" s="26">
        <v>2</v>
      </c>
    </row>
    <row r="140" spans="1:11" ht="12.6" thickBot="1">
      <c r="A140" s="20">
        <v>13</v>
      </c>
      <c r="B140" s="291" t="s">
        <v>131</v>
      </c>
      <c r="C140" s="19">
        <f t="shared" si="36"/>
        <v>45</v>
      </c>
      <c r="D140" s="142"/>
      <c r="E140" s="59"/>
      <c r="F140" s="59">
        <v>45</v>
      </c>
      <c r="G140" s="189"/>
      <c r="H140" s="143"/>
      <c r="I140" s="20" t="s">
        <v>16</v>
      </c>
      <c r="J140" s="27"/>
      <c r="K140" s="84">
        <v>2</v>
      </c>
    </row>
    <row r="141" spans="1:11" ht="12" customHeight="1" thickBot="1">
      <c r="A141" s="368" t="s">
        <v>89</v>
      </c>
      <c r="B141" s="369"/>
      <c r="C141" s="101">
        <f>SUM(C137:C140)</f>
        <v>150</v>
      </c>
      <c r="D141" s="233">
        <f>SUM(D137:D140)</f>
        <v>45</v>
      </c>
      <c r="E141" s="231">
        <f t="shared" ref="E141:H141" si="37">SUM(E137:E140)</f>
        <v>60</v>
      </c>
      <c r="F141" s="231">
        <f t="shared" si="37"/>
        <v>45</v>
      </c>
      <c r="G141" s="231">
        <f t="shared" si="37"/>
        <v>0</v>
      </c>
      <c r="H141" s="237">
        <f t="shared" si="37"/>
        <v>0</v>
      </c>
      <c r="I141" s="110"/>
      <c r="J141" s="111"/>
      <c r="K141" s="106">
        <f>SUM(K137:K140)</f>
        <v>10</v>
      </c>
    </row>
    <row r="142" spans="1:11" s="4" customFormat="1" ht="13.8" thickBot="1">
      <c r="A142" s="336" t="s">
        <v>81</v>
      </c>
      <c r="B142" s="333"/>
      <c r="C142" s="337"/>
      <c r="D142" s="337"/>
      <c r="E142" s="337"/>
      <c r="F142" s="337"/>
      <c r="G142" s="337"/>
      <c r="H142" s="337"/>
      <c r="I142" s="338"/>
      <c r="J142" s="27"/>
      <c r="K142" s="17"/>
    </row>
    <row r="143" spans="1:11">
      <c r="A143" s="144">
        <v>10</v>
      </c>
      <c r="B143" s="149" t="s">
        <v>88</v>
      </c>
      <c r="C143" s="20">
        <f>SUM(D143:H143)</f>
        <v>40</v>
      </c>
      <c r="D143" s="252"/>
      <c r="E143" s="253"/>
      <c r="F143" s="253"/>
      <c r="G143" s="253"/>
      <c r="H143" s="254">
        <v>40</v>
      </c>
      <c r="I143" s="144" t="s">
        <v>16</v>
      </c>
      <c r="J143" s="27"/>
      <c r="K143" s="15">
        <v>2</v>
      </c>
    </row>
    <row r="144" spans="1:11">
      <c r="A144" s="145">
        <v>11</v>
      </c>
      <c r="B144" s="150" t="s">
        <v>132</v>
      </c>
      <c r="C144" s="19">
        <f>SUM(D144:H144)</f>
        <v>45</v>
      </c>
      <c r="D144" s="255">
        <v>15</v>
      </c>
      <c r="E144" s="95"/>
      <c r="F144" s="95"/>
      <c r="G144" s="95"/>
      <c r="H144" s="256">
        <v>30</v>
      </c>
      <c r="I144" s="145" t="s">
        <v>17</v>
      </c>
      <c r="J144" s="27"/>
      <c r="K144" s="98">
        <v>4</v>
      </c>
    </row>
    <row r="145" spans="1:11">
      <c r="A145" s="146">
        <v>12</v>
      </c>
      <c r="B145" s="151" t="s">
        <v>133</v>
      </c>
      <c r="C145" s="52">
        <f>SUM(D145:H145)</f>
        <v>30</v>
      </c>
      <c r="D145" s="257"/>
      <c r="E145" s="113"/>
      <c r="F145" s="113">
        <v>30</v>
      </c>
      <c r="G145" s="113"/>
      <c r="H145" s="258"/>
      <c r="I145" s="146" t="s">
        <v>16</v>
      </c>
      <c r="J145" s="27"/>
      <c r="K145" s="115">
        <v>2</v>
      </c>
    </row>
    <row r="146" spans="1:11">
      <c r="A146" s="145">
        <v>13</v>
      </c>
      <c r="B146" s="150" t="s">
        <v>134</v>
      </c>
      <c r="C146" s="52">
        <f>SUM(D146:H146)</f>
        <v>15</v>
      </c>
      <c r="D146" s="255"/>
      <c r="E146" s="95"/>
      <c r="F146" s="95"/>
      <c r="G146" s="95"/>
      <c r="H146" s="256">
        <v>15</v>
      </c>
      <c r="I146" s="145" t="s">
        <v>16</v>
      </c>
      <c r="J146" s="27"/>
      <c r="K146" s="98">
        <v>1</v>
      </c>
    </row>
    <row r="147" spans="1:11" ht="12.6" thickBot="1">
      <c r="A147" s="123">
        <v>14</v>
      </c>
      <c r="B147" s="152" t="s">
        <v>135</v>
      </c>
      <c r="C147" s="20">
        <f>SUM(D147:H147)</f>
        <v>15</v>
      </c>
      <c r="D147" s="243"/>
      <c r="E147" s="100"/>
      <c r="F147" s="100"/>
      <c r="G147" s="100"/>
      <c r="H147" s="147">
        <v>15</v>
      </c>
      <c r="I147" s="123" t="s">
        <v>16</v>
      </c>
      <c r="J147" s="27">
        <v>4</v>
      </c>
      <c r="K147" s="35">
        <v>1</v>
      </c>
    </row>
    <row r="148" spans="1:11" ht="13.5" customHeight="1" thickBot="1">
      <c r="A148" s="368" t="s">
        <v>89</v>
      </c>
      <c r="B148" s="369"/>
      <c r="C148" s="101">
        <f>SUM(C143:C147)</f>
        <v>145</v>
      </c>
      <c r="D148" s="234">
        <f>SUM(D143:D147)</f>
        <v>15</v>
      </c>
      <c r="E148" s="225">
        <f t="shared" ref="E148:G148" si="38">SUM(E143:E147)</f>
        <v>0</v>
      </c>
      <c r="F148" s="225">
        <f t="shared" si="38"/>
        <v>30</v>
      </c>
      <c r="G148" s="225">
        <f t="shared" si="38"/>
        <v>0</v>
      </c>
      <c r="H148" s="259">
        <f>SUM(H143:H147)</f>
        <v>100</v>
      </c>
      <c r="I148" s="148"/>
      <c r="J148" s="102"/>
      <c r="K148" s="103">
        <f>SUM(K143:K147)</f>
        <v>10</v>
      </c>
    </row>
    <row r="149" spans="1:11" ht="13.5" customHeight="1" thickBot="1">
      <c r="A149" s="352" t="s">
        <v>90</v>
      </c>
      <c r="B149" s="353"/>
      <c r="C149" s="101">
        <f>C134+C141</f>
        <v>330</v>
      </c>
      <c r="D149" s="234">
        <f>D134+D141</f>
        <v>120</v>
      </c>
      <c r="E149" s="234">
        <f t="shared" ref="E149:H149" si="39">E134+E141</f>
        <v>90</v>
      </c>
      <c r="F149" s="234">
        <f t="shared" si="39"/>
        <v>90</v>
      </c>
      <c r="G149" s="234">
        <f t="shared" si="39"/>
        <v>0</v>
      </c>
      <c r="H149" s="148">
        <f t="shared" si="39"/>
        <v>30</v>
      </c>
      <c r="I149" s="17"/>
      <c r="J149" s="102"/>
      <c r="K149" s="103">
        <f>K134+K148</f>
        <v>30</v>
      </c>
    </row>
    <row r="150" spans="1:11" ht="13.5" customHeight="1" thickBot="1">
      <c r="A150" s="378" t="s">
        <v>23</v>
      </c>
      <c r="B150" s="379"/>
      <c r="C150" s="138">
        <f>C134+C148</f>
        <v>325</v>
      </c>
      <c r="D150" s="247">
        <f>D134+D148</f>
        <v>90</v>
      </c>
      <c r="E150" s="247">
        <f t="shared" ref="E150:H150" si="40">E134+E148</f>
        <v>30</v>
      </c>
      <c r="F150" s="247">
        <f t="shared" si="40"/>
        <v>75</v>
      </c>
      <c r="G150" s="247">
        <f t="shared" si="40"/>
        <v>0</v>
      </c>
      <c r="H150" s="260">
        <f t="shared" si="40"/>
        <v>130</v>
      </c>
      <c r="I150" s="22"/>
      <c r="J150" s="126"/>
      <c r="K150" s="127">
        <f>K134+K148</f>
        <v>30</v>
      </c>
    </row>
    <row r="151" spans="1:11" ht="13.5" customHeight="1" thickBot="1">
      <c r="A151" s="261"/>
      <c r="B151" s="261"/>
      <c r="C151" s="90"/>
      <c r="D151" s="27"/>
      <c r="E151" s="27"/>
      <c r="F151" s="27"/>
      <c r="G151" s="27"/>
      <c r="H151" s="27"/>
      <c r="I151" s="27"/>
      <c r="J151" s="27"/>
      <c r="K151" s="184"/>
    </row>
    <row r="152" spans="1:11" ht="16.2" thickBot="1">
      <c r="C152" s="386" t="s">
        <v>90</v>
      </c>
      <c r="D152" s="387"/>
      <c r="E152" s="387"/>
      <c r="F152" s="387"/>
      <c r="G152" s="387"/>
      <c r="H152" s="387"/>
      <c r="I152" s="387"/>
      <c r="J152" s="387"/>
      <c r="K152" s="388"/>
    </row>
    <row r="153" spans="1:11" ht="14.4" thickBot="1">
      <c r="B153" s="265" t="s">
        <v>136</v>
      </c>
      <c r="C153" s="201" t="s">
        <v>31</v>
      </c>
      <c r="D153" s="202" t="s">
        <v>2</v>
      </c>
      <c r="E153" s="202" t="s">
        <v>3</v>
      </c>
      <c r="F153" s="202" t="s">
        <v>4</v>
      </c>
      <c r="G153" s="202" t="s">
        <v>29</v>
      </c>
      <c r="H153" s="202" t="s">
        <v>30</v>
      </c>
      <c r="I153" s="202" t="s">
        <v>32</v>
      </c>
      <c r="J153" s="202" t="s">
        <v>32</v>
      </c>
      <c r="K153" s="202" t="s">
        <v>1</v>
      </c>
    </row>
    <row r="154" spans="1:11" ht="12.6" thickBot="1">
      <c r="B154" s="203" t="s">
        <v>137</v>
      </c>
      <c r="C154" s="195" t="s">
        <v>33</v>
      </c>
      <c r="D154" s="64">
        <v>169</v>
      </c>
      <c r="E154" s="64">
        <v>165</v>
      </c>
      <c r="F154" s="64">
        <v>60</v>
      </c>
      <c r="G154" s="64">
        <v>0</v>
      </c>
      <c r="H154" s="64">
        <v>21</v>
      </c>
      <c r="I154" s="197">
        <f>SUM(D154:H154)</f>
        <v>415</v>
      </c>
      <c r="J154" s="197"/>
      <c r="K154" s="198">
        <v>30</v>
      </c>
    </row>
    <row r="155" spans="1:11" ht="12.6" thickBot="1">
      <c r="B155" s="203" t="s">
        <v>138</v>
      </c>
      <c r="C155" s="195" t="s">
        <v>34</v>
      </c>
      <c r="D155" s="70">
        <v>120</v>
      </c>
      <c r="E155" s="70">
        <v>150</v>
      </c>
      <c r="F155" s="70">
        <v>75</v>
      </c>
      <c r="G155" s="70">
        <v>0</v>
      </c>
      <c r="H155" s="122">
        <v>15</v>
      </c>
      <c r="I155" s="197">
        <f t="shared" ref="I155:I159" si="41">SUM(D155:H155)</f>
        <v>360</v>
      </c>
      <c r="J155" s="197"/>
      <c r="K155" s="198">
        <v>30</v>
      </c>
    </row>
    <row r="156" spans="1:11" ht="12.6" thickBot="1">
      <c r="B156" s="203" t="s">
        <v>139</v>
      </c>
      <c r="C156" s="195" t="s">
        <v>35</v>
      </c>
      <c r="D156" s="194">
        <v>75</v>
      </c>
      <c r="E156" s="194">
        <v>195</v>
      </c>
      <c r="F156" s="194">
        <v>90</v>
      </c>
      <c r="G156" s="194">
        <v>20</v>
      </c>
      <c r="H156" s="194">
        <v>0</v>
      </c>
      <c r="I156" s="197">
        <f t="shared" si="41"/>
        <v>380</v>
      </c>
      <c r="J156" s="197"/>
      <c r="K156" s="198">
        <v>30</v>
      </c>
    </row>
    <row r="157" spans="1:11" ht="12.6" thickBot="1">
      <c r="B157" s="203" t="s">
        <v>140</v>
      </c>
      <c r="C157" s="195" t="s">
        <v>36</v>
      </c>
      <c r="D157" s="194">
        <v>45</v>
      </c>
      <c r="E157" s="194">
        <v>180</v>
      </c>
      <c r="F157" s="194">
        <v>165</v>
      </c>
      <c r="G157" s="194">
        <v>100</v>
      </c>
      <c r="H157" s="194">
        <v>30</v>
      </c>
      <c r="I157" s="197">
        <f t="shared" si="41"/>
        <v>520</v>
      </c>
      <c r="J157" s="197"/>
      <c r="K157" s="198">
        <v>30</v>
      </c>
    </row>
    <row r="158" spans="1:11" ht="12.6" thickBot="1">
      <c r="B158" s="203" t="s">
        <v>141</v>
      </c>
      <c r="C158" s="195" t="s">
        <v>37</v>
      </c>
      <c r="D158" s="196">
        <v>90</v>
      </c>
      <c r="E158" s="196">
        <v>90</v>
      </c>
      <c r="F158" s="196">
        <v>30</v>
      </c>
      <c r="G158" s="196">
        <v>240</v>
      </c>
      <c r="H158" s="196">
        <v>30</v>
      </c>
      <c r="I158" s="197">
        <f t="shared" si="41"/>
        <v>480</v>
      </c>
      <c r="J158" s="197"/>
      <c r="K158" s="198">
        <v>30</v>
      </c>
    </row>
    <row r="159" spans="1:11" ht="12.6" thickBot="1">
      <c r="C159" s="195" t="s">
        <v>38</v>
      </c>
      <c r="D159" s="196">
        <v>120</v>
      </c>
      <c r="E159" s="196">
        <v>90</v>
      </c>
      <c r="F159" s="196">
        <v>90</v>
      </c>
      <c r="G159" s="196">
        <v>0</v>
      </c>
      <c r="H159" s="196">
        <v>30</v>
      </c>
      <c r="I159" s="197">
        <f t="shared" si="41"/>
        <v>330</v>
      </c>
      <c r="J159" s="197"/>
      <c r="K159" s="198">
        <v>30</v>
      </c>
    </row>
    <row r="160" spans="1:11" ht="12.6" thickBot="1">
      <c r="B160" s="204" t="s">
        <v>154</v>
      </c>
      <c r="C160" s="268" t="s">
        <v>32</v>
      </c>
      <c r="D160" s="269">
        <f>SUM(D154:D159)</f>
        <v>619</v>
      </c>
      <c r="E160" s="269">
        <f t="shared" ref="E160:H160" si="42">SUM(E154:E159)</f>
        <v>870</v>
      </c>
      <c r="F160" s="269">
        <f t="shared" si="42"/>
        <v>510</v>
      </c>
      <c r="G160" s="269">
        <f t="shared" si="42"/>
        <v>360</v>
      </c>
      <c r="H160" s="269">
        <f t="shared" si="42"/>
        <v>126</v>
      </c>
      <c r="I160" s="270">
        <f>SUM(I154:I159)</f>
        <v>2485</v>
      </c>
      <c r="J160" s="197"/>
      <c r="K160" s="197">
        <v>180</v>
      </c>
    </row>
    <row r="161" spans="1:11" ht="12.6" thickBot="1">
      <c r="A161" s="204"/>
      <c r="B161" s="204"/>
      <c r="C161" s="201" t="s">
        <v>39</v>
      </c>
      <c r="D161" s="271">
        <f>D160/I160*100</f>
        <v>24.909456740442657</v>
      </c>
      <c r="E161" s="271">
        <f>E160/I160*100</f>
        <v>35.010060362173043</v>
      </c>
      <c r="F161" s="271">
        <f>F160/I160*100</f>
        <v>20.52313883299799</v>
      </c>
      <c r="G161" s="271">
        <f>G160/I160*100</f>
        <v>14.486921529175051</v>
      </c>
      <c r="H161" s="271">
        <f>H160/I160*100</f>
        <v>5.070422535211268</v>
      </c>
      <c r="I161" s="270"/>
      <c r="J161" s="197"/>
      <c r="K161" s="197"/>
    </row>
    <row r="162" spans="1:11" ht="12.6" thickBot="1">
      <c r="A162" s="204"/>
      <c r="B162" s="204"/>
      <c r="C162" s="201"/>
      <c r="D162" s="271">
        <v>24.9</v>
      </c>
      <c r="E162" s="391">
        <v>75.099999999999994</v>
      </c>
      <c r="F162" s="391"/>
      <c r="G162" s="391"/>
      <c r="H162" s="391"/>
      <c r="I162" s="270"/>
      <c r="J162" s="197"/>
      <c r="K162" s="197"/>
    </row>
    <row r="163" spans="1:11" ht="13.5" customHeight="1" thickBot="1">
      <c r="C163" s="389" t="s">
        <v>147</v>
      </c>
      <c r="D163" s="390"/>
      <c r="E163" s="390"/>
      <c r="F163" s="390"/>
      <c r="G163" s="390"/>
      <c r="H163" s="390"/>
      <c r="I163" s="200">
        <v>360</v>
      </c>
      <c r="J163" s="198">
        <v>360</v>
      </c>
      <c r="K163" s="198">
        <v>13</v>
      </c>
    </row>
    <row r="164" spans="1:11" ht="13.5" customHeight="1" thickBot="1">
      <c r="C164" s="262"/>
      <c r="D164" s="262"/>
      <c r="E164" s="262"/>
      <c r="F164" s="262"/>
      <c r="G164" s="262"/>
      <c r="H164" s="262"/>
      <c r="I164" s="262"/>
      <c r="J164" s="263"/>
      <c r="K164" s="263"/>
    </row>
    <row r="165" spans="1:11" ht="13.5" customHeight="1" thickBot="1">
      <c r="C165" s="386" t="s">
        <v>91</v>
      </c>
      <c r="D165" s="387"/>
      <c r="E165" s="387"/>
      <c r="F165" s="387"/>
      <c r="G165" s="387"/>
      <c r="H165" s="387"/>
      <c r="I165" s="387"/>
      <c r="J165" s="387"/>
      <c r="K165" s="388"/>
    </row>
    <row r="166" spans="1:11" ht="13.5" customHeight="1" thickBot="1">
      <c r="B166" s="266" t="s">
        <v>142</v>
      </c>
      <c r="C166" s="201" t="s">
        <v>31</v>
      </c>
      <c r="D166" s="202" t="s">
        <v>2</v>
      </c>
      <c r="E166" s="202" t="s">
        <v>3</v>
      </c>
      <c r="F166" s="202" t="s">
        <v>4</v>
      </c>
      <c r="G166" s="202" t="s">
        <v>29</v>
      </c>
      <c r="H166" s="202" t="s">
        <v>30</v>
      </c>
      <c r="I166" s="202" t="s">
        <v>32</v>
      </c>
      <c r="J166" s="202" t="s">
        <v>32</v>
      </c>
      <c r="K166" s="202" t="s">
        <v>1</v>
      </c>
    </row>
    <row r="167" spans="1:11" ht="13.5" customHeight="1" thickBot="1">
      <c r="B167" s="187" t="s">
        <v>143</v>
      </c>
      <c r="C167" s="195" t="s">
        <v>33</v>
      </c>
      <c r="D167" s="64">
        <v>169</v>
      </c>
      <c r="E167" s="64">
        <v>165</v>
      </c>
      <c r="F167" s="64">
        <v>60</v>
      </c>
      <c r="G167" s="64">
        <v>0</v>
      </c>
      <c r="H167" s="64">
        <v>21</v>
      </c>
      <c r="I167" s="197">
        <f>SUM(D167:H167)</f>
        <v>415</v>
      </c>
      <c r="J167" s="197"/>
      <c r="K167" s="198">
        <v>30</v>
      </c>
    </row>
    <row r="168" spans="1:11" ht="13.5" customHeight="1" thickBot="1">
      <c r="B168" s="187" t="s">
        <v>144</v>
      </c>
      <c r="C168" s="195" t="s">
        <v>34</v>
      </c>
      <c r="D168" s="70">
        <v>120</v>
      </c>
      <c r="E168" s="70">
        <v>150</v>
      </c>
      <c r="F168" s="70">
        <v>75</v>
      </c>
      <c r="G168" s="70">
        <v>0</v>
      </c>
      <c r="H168" s="122">
        <v>15</v>
      </c>
      <c r="I168" s="197">
        <f t="shared" ref="I168:I172" si="43">SUM(D168:H168)</f>
        <v>360</v>
      </c>
      <c r="J168" s="197"/>
      <c r="K168" s="198">
        <v>30</v>
      </c>
    </row>
    <row r="169" spans="1:11" ht="13.5" customHeight="1" thickBot="1">
      <c r="B169" s="185" t="s">
        <v>145</v>
      </c>
      <c r="C169" s="195" t="s">
        <v>35</v>
      </c>
      <c r="D169" s="194">
        <v>90</v>
      </c>
      <c r="E169" s="194">
        <v>135</v>
      </c>
      <c r="F169" s="194">
        <v>105</v>
      </c>
      <c r="G169" s="194">
        <v>20</v>
      </c>
      <c r="H169" s="194">
        <v>50</v>
      </c>
      <c r="I169" s="197">
        <f t="shared" si="43"/>
        <v>400</v>
      </c>
      <c r="J169" s="197"/>
      <c r="K169" s="198">
        <v>30</v>
      </c>
    </row>
    <row r="170" spans="1:11" ht="13.5" customHeight="1" thickBot="1">
      <c r="B170" s="204"/>
      <c r="C170" s="195" t="s">
        <v>36</v>
      </c>
      <c r="D170" s="194">
        <v>60</v>
      </c>
      <c r="E170" s="194">
        <v>150</v>
      </c>
      <c r="F170" s="194">
        <v>165</v>
      </c>
      <c r="G170" s="194">
        <v>100</v>
      </c>
      <c r="H170" s="194">
        <v>30</v>
      </c>
      <c r="I170" s="197">
        <f t="shared" si="43"/>
        <v>505</v>
      </c>
      <c r="J170" s="197"/>
      <c r="K170" s="198">
        <v>30</v>
      </c>
    </row>
    <row r="171" spans="1:11" ht="12.6" thickBot="1">
      <c r="B171" s="267" t="s">
        <v>146</v>
      </c>
      <c r="C171" s="195" t="s">
        <v>37</v>
      </c>
      <c r="D171" s="196">
        <v>75</v>
      </c>
      <c r="E171" s="196">
        <v>75</v>
      </c>
      <c r="F171" s="196">
        <v>60</v>
      </c>
      <c r="G171" s="196">
        <v>240</v>
      </c>
      <c r="H171" s="196">
        <v>30</v>
      </c>
      <c r="I171" s="197">
        <f t="shared" si="43"/>
        <v>480</v>
      </c>
      <c r="J171" s="197"/>
      <c r="K171" s="198">
        <v>30</v>
      </c>
    </row>
    <row r="172" spans="1:11" ht="13.5" customHeight="1" thickBot="1">
      <c r="C172" s="195" t="s">
        <v>38</v>
      </c>
      <c r="D172" s="196">
        <v>90</v>
      </c>
      <c r="E172" s="196">
        <v>30</v>
      </c>
      <c r="F172" s="196">
        <v>75</v>
      </c>
      <c r="G172" s="196">
        <v>0</v>
      </c>
      <c r="H172" s="196">
        <v>130</v>
      </c>
      <c r="I172" s="197">
        <f t="shared" si="43"/>
        <v>325</v>
      </c>
      <c r="J172" s="197"/>
      <c r="K172" s="198">
        <v>30</v>
      </c>
    </row>
    <row r="173" spans="1:11" ht="13.5" customHeight="1" thickBot="1">
      <c r="C173" s="195" t="s">
        <v>32</v>
      </c>
      <c r="D173" s="199">
        <f>SUM(D167:D172)</f>
        <v>604</v>
      </c>
      <c r="E173" s="199">
        <f t="shared" ref="E173:H173" si="44">SUM(E167:E172)</f>
        <v>705</v>
      </c>
      <c r="F173" s="199">
        <f t="shared" si="44"/>
        <v>540</v>
      </c>
      <c r="G173" s="199">
        <f t="shared" si="44"/>
        <v>360</v>
      </c>
      <c r="H173" s="199">
        <f t="shared" si="44"/>
        <v>276</v>
      </c>
      <c r="I173" s="197">
        <f>SUM(I167:I172)</f>
        <v>2485</v>
      </c>
      <c r="J173" s="197"/>
      <c r="K173" s="197"/>
    </row>
    <row r="174" spans="1:11" ht="13.5" customHeight="1" thickBot="1">
      <c r="A174" s="204"/>
      <c r="B174" s="204"/>
      <c r="C174" s="201" t="s">
        <v>39</v>
      </c>
      <c r="D174" s="271">
        <f>D173/I173*100</f>
        <v>24.305835010060363</v>
      </c>
      <c r="E174" s="271">
        <f>E173/I173*100</f>
        <v>28.370221327967808</v>
      </c>
      <c r="F174" s="271">
        <f>F173/I173*100</f>
        <v>21.730382293762577</v>
      </c>
      <c r="G174" s="271">
        <f>G173/I173*100</f>
        <v>14.486921529175051</v>
      </c>
      <c r="H174" s="271">
        <f>H173/I173*100</f>
        <v>11.106639839034205</v>
      </c>
      <c r="I174" s="270"/>
      <c r="J174" s="197"/>
      <c r="K174" s="197"/>
    </row>
    <row r="175" spans="1:11" ht="13.5" customHeight="1" thickBot="1">
      <c r="A175" s="204"/>
      <c r="B175" s="204"/>
      <c r="C175" s="201"/>
      <c r="D175" s="271">
        <v>24.3</v>
      </c>
      <c r="E175" s="391">
        <v>75.7</v>
      </c>
      <c r="F175" s="391"/>
      <c r="G175" s="391"/>
      <c r="H175" s="391"/>
      <c r="I175" s="270"/>
      <c r="J175" s="197"/>
      <c r="K175" s="197"/>
    </row>
    <row r="176" spans="1:11" ht="12.6" thickBot="1">
      <c r="C176" s="389" t="s">
        <v>147</v>
      </c>
      <c r="D176" s="390"/>
      <c r="E176" s="390"/>
      <c r="F176" s="390"/>
      <c r="G176" s="390"/>
      <c r="H176" s="390"/>
      <c r="I176" s="200">
        <v>360</v>
      </c>
      <c r="J176" s="198">
        <v>360</v>
      </c>
      <c r="K176" s="198">
        <v>13</v>
      </c>
    </row>
    <row r="177" spans="2:4">
      <c r="B177" s="205"/>
      <c r="C177" s="205"/>
      <c r="D177" s="205"/>
    </row>
    <row r="178" spans="2:4">
      <c r="B178" s="187"/>
      <c r="C178" s="187"/>
      <c r="D178" s="187"/>
    </row>
    <row r="179" spans="2:4">
      <c r="B179" s="187"/>
      <c r="C179" s="187"/>
      <c r="D179" s="187"/>
    </row>
    <row r="180" spans="2:4" ht="12" customHeight="1">
      <c r="B180" s="185"/>
      <c r="C180" s="185"/>
      <c r="D180" s="185"/>
    </row>
    <row r="181" spans="2:4">
      <c r="B181" s="204"/>
      <c r="C181" s="204"/>
      <c r="D181" s="204"/>
    </row>
    <row r="182" spans="2:4" ht="12" customHeight="1">
      <c r="B182" s="186"/>
      <c r="C182" s="186"/>
      <c r="D182" s="186"/>
    </row>
  </sheetData>
  <sheetProtection selectLockedCells="1" selectUnlockedCells="1"/>
  <mergeCells count="80">
    <mergeCell ref="C152:K152"/>
    <mergeCell ref="C165:K165"/>
    <mergeCell ref="C176:H176"/>
    <mergeCell ref="C163:H163"/>
    <mergeCell ref="E162:H162"/>
    <mergeCell ref="E175:H175"/>
    <mergeCell ref="A148:B148"/>
    <mergeCell ref="A149:B149"/>
    <mergeCell ref="A150:B150"/>
    <mergeCell ref="A120:B120"/>
    <mergeCell ref="K121:K123"/>
    <mergeCell ref="A124:K124"/>
    <mergeCell ref="A134:B134"/>
    <mergeCell ref="A141:B141"/>
    <mergeCell ref="A136:I136"/>
    <mergeCell ref="A142:I142"/>
    <mergeCell ref="A135:I135"/>
    <mergeCell ref="A121:A123"/>
    <mergeCell ref="B121:B123"/>
    <mergeCell ref="C121:H122"/>
    <mergeCell ref="K98:K100"/>
    <mergeCell ref="A101:K101"/>
    <mergeCell ref="A114:B114"/>
    <mergeCell ref="A118:B118"/>
    <mergeCell ref="A119:B119"/>
    <mergeCell ref="C98:H99"/>
    <mergeCell ref="A79:B79"/>
    <mergeCell ref="A86:B86"/>
    <mergeCell ref="A95:B95"/>
    <mergeCell ref="A96:B96"/>
    <mergeCell ref="A97:B97"/>
    <mergeCell ref="A67:K67"/>
    <mergeCell ref="K19:K21"/>
    <mergeCell ref="K34:K36"/>
    <mergeCell ref="K64:K66"/>
    <mergeCell ref="A64:A66"/>
    <mergeCell ref="B64:B66"/>
    <mergeCell ref="C64:H65"/>
    <mergeCell ref="A48:I48"/>
    <mergeCell ref="A55:I55"/>
    <mergeCell ref="A47:B47"/>
    <mergeCell ref="A54:B54"/>
    <mergeCell ref="A61:B61"/>
    <mergeCell ref="A62:B62"/>
    <mergeCell ref="J64:J66"/>
    <mergeCell ref="J34:J36"/>
    <mergeCell ref="I34:I36"/>
    <mergeCell ref="J19:J21"/>
    <mergeCell ref="I19:I21"/>
    <mergeCell ref="A63:B63"/>
    <mergeCell ref="A18:B18"/>
    <mergeCell ref="A33:B33"/>
    <mergeCell ref="A34:A36"/>
    <mergeCell ref="B34:B36"/>
    <mergeCell ref="C34:H35"/>
    <mergeCell ref="A19:A21"/>
    <mergeCell ref="B19:B21"/>
    <mergeCell ref="C19:H20"/>
    <mergeCell ref="J3:J5"/>
    <mergeCell ref="I64:I66"/>
    <mergeCell ref="J98:J100"/>
    <mergeCell ref="J121:J123"/>
    <mergeCell ref="I121:I123"/>
    <mergeCell ref="A80:I80"/>
    <mergeCell ref="A111:I111"/>
    <mergeCell ref="A115:I115"/>
    <mergeCell ref="A87:I87"/>
    <mergeCell ref="I98:I100"/>
    <mergeCell ref="A98:A100"/>
    <mergeCell ref="B98:B100"/>
    <mergeCell ref="A6:K6"/>
    <mergeCell ref="A22:K22"/>
    <mergeCell ref="A37:K37"/>
    <mergeCell ref="K3:K5"/>
    <mergeCell ref="A1:I1"/>
    <mergeCell ref="B2:I2"/>
    <mergeCell ref="A3:A5"/>
    <mergeCell ref="B3:B5"/>
    <mergeCell ref="C3:H4"/>
    <mergeCell ref="I3:I5"/>
  </mergeCells>
  <pageMargins left="2.0472222222222221" right="0.98402777777777772" top="0.82708333333333328" bottom="0.43333333333333335" header="0.51180555555555551" footer="0.51180555555555551"/>
  <pageSetup paperSize="9" scale="83" firstPageNumber="0" fitToHeight="0" orientation="portrait" r:id="rId1"/>
  <headerFooter alignWithMargins="0"/>
  <rowBreaks count="2" manualBreakCount="2">
    <brk id="63" max="16383" man="1"/>
    <brk id="120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TiR I stopnia stacj.</vt:lpstr>
      <vt:lpstr>'TiR I stopnia stacj.'!Tytuły_wydruku</vt:lpstr>
      <vt:lpstr>Z_49A06BAF_3C52_44AD_8992_F990D64D941B_.wvu.Cols</vt:lpstr>
      <vt:lpstr>Z_49A06BAF_3C52_44AD_8992_F990D64D941B_.wvu.PrintTitles</vt:lpstr>
      <vt:lpstr>Z_49A06BAF_3C52_44AD_8992_F990D64D941B_.wvu.Rows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Danusia</dc:creator>
  <cp:lastModifiedBy>Dell</cp:lastModifiedBy>
  <cp:lastPrinted>2017-06-13T09:32:50Z</cp:lastPrinted>
  <dcterms:created xsi:type="dcterms:W3CDTF">2016-03-31T08:09:33Z</dcterms:created>
  <dcterms:modified xsi:type="dcterms:W3CDTF">2019-02-17T13:00:33Z</dcterms:modified>
</cp:coreProperties>
</file>