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7970" windowHeight="6135" tabRatio="580"/>
  </bookViews>
  <sheets>
    <sheet name="TiR I stopnia stacj." sheetId="1" r:id="rId1"/>
  </sheets>
  <definedNames>
    <definedName name="_xlnm.Print_Titles" localSheetId="0">'TiR I stopnia stacj.'!$3:$5</definedName>
    <definedName name="Z_49A06BAF_3C52_44AD_8992_F990D64D941B_.wvu.Cols">'TiR I stopnia stacj.'!$J:$J</definedName>
    <definedName name="Z_49A06BAF_3C52_44AD_8992_F990D64D941B_.wvu.PrintTitles">'TiR I stopnia stacj.'!$3:$5</definedName>
    <definedName name="Z_49A06BAF_3C52_44AD_8992_F990D64D941B_.wvu.Rows">'TiR I stopnia stacj.'!$135:$135</definedName>
  </definedNames>
  <calcPr calcId="145621"/>
</workbook>
</file>

<file path=xl/calcChain.xml><?xml version="1.0" encoding="utf-8"?>
<calcChain xmlns="http://schemas.openxmlformats.org/spreadsheetml/2006/main">
  <c r="E118" i="1" l="1"/>
  <c r="F118" i="1"/>
  <c r="G118" i="1"/>
  <c r="H118" i="1"/>
  <c r="D118" i="1"/>
  <c r="E120" i="1"/>
  <c r="E160" i="1"/>
  <c r="F160" i="1"/>
  <c r="G160" i="1"/>
  <c r="H160" i="1"/>
  <c r="D160" i="1"/>
  <c r="E173" i="1"/>
  <c r="F173" i="1"/>
  <c r="G173" i="1"/>
  <c r="H173" i="1"/>
  <c r="D173" i="1"/>
  <c r="I168" i="1"/>
  <c r="I169" i="1"/>
  <c r="I170" i="1"/>
  <c r="I171" i="1"/>
  <c r="I172" i="1"/>
  <c r="I155" i="1"/>
  <c r="I156" i="1"/>
  <c r="I157" i="1"/>
  <c r="I158" i="1"/>
  <c r="I159" i="1"/>
  <c r="I167" i="1"/>
  <c r="I154" i="1"/>
  <c r="E148" i="1"/>
  <c r="F148" i="1"/>
  <c r="G148" i="1"/>
  <c r="E141" i="1"/>
  <c r="F141" i="1"/>
  <c r="G141" i="1"/>
  <c r="H141" i="1"/>
  <c r="E134" i="1"/>
  <c r="F134" i="1"/>
  <c r="F149" i="1" s="1"/>
  <c r="G134" i="1"/>
  <c r="E114" i="1"/>
  <c r="F114" i="1"/>
  <c r="G114" i="1"/>
  <c r="E110" i="1"/>
  <c r="F110" i="1"/>
  <c r="G110" i="1"/>
  <c r="G120" i="1" s="1"/>
  <c r="E95" i="1"/>
  <c r="E97" i="1" s="1"/>
  <c r="F95" i="1"/>
  <c r="G95" i="1"/>
  <c r="G97" i="1" s="1"/>
  <c r="E79" i="1"/>
  <c r="F79" i="1"/>
  <c r="F97" i="1" s="1"/>
  <c r="G79" i="1"/>
  <c r="G96" i="1" s="1"/>
  <c r="E61" i="1"/>
  <c r="F61" i="1"/>
  <c r="G61" i="1"/>
  <c r="G63" i="1" s="1"/>
  <c r="G47" i="1"/>
  <c r="E54" i="1"/>
  <c r="F54" i="1"/>
  <c r="G54" i="1"/>
  <c r="H54" i="1"/>
  <c r="E47" i="1"/>
  <c r="E63" i="1" s="1"/>
  <c r="F47" i="1"/>
  <c r="F62" i="1" s="1"/>
  <c r="H47" i="1"/>
  <c r="E33" i="1"/>
  <c r="F33" i="1"/>
  <c r="G33" i="1"/>
  <c r="H33" i="1"/>
  <c r="E18" i="1"/>
  <c r="F18" i="1"/>
  <c r="G18" i="1"/>
  <c r="H18" i="1"/>
  <c r="F120" i="1" l="1"/>
  <c r="I160" i="1"/>
  <c r="F161" i="1" s="1"/>
  <c r="I173" i="1"/>
  <c r="D174" i="1" s="1"/>
  <c r="E150" i="1"/>
  <c r="G62" i="1"/>
  <c r="G150" i="1"/>
  <c r="F150" i="1"/>
  <c r="G119" i="1"/>
  <c r="E149" i="1"/>
  <c r="E119" i="1"/>
  <c r="G149" i="1"/>
  <c r="F119" i="1"/>
  <c r="E62" i="1"/>
  <c r="F63" i="1"/>
  <c r="E161" i="1" l="1"/>
  <c r="D161" i="1"/>
  <c r="H174" i="1"/>
  <c r="H161" i="1"/>
  <c r="G174" i="1"/>
  <c r="G161" i="1"/>
  <c r="F174" i="1"/>
  <c r="E174" i="1"/>
  <c r="C139" i="1"/>
  <c r="C140" i="1"/>
  <c r="C24" i="1"/>
  <c r="C25" i="1"/>
  <c r="C26" i="1"/>
  <c r="C27" i="1"/>
  <c r="C28" i="1"/>
  <c r="C29" i="1"/>
  <c r="C30" i="1"/>
  <c r="C31" i="1"/>
  <c r="C32" i="1"/>
  <c r="C76" i="1" l="1"/>
  <c r="C77" i="1"/>
  <c r="C78" i="1"/>
  <c r="C46" i="1"/>
  <c r="C16" i="1"/>
  <c r="H79" i="1" l="1"/>
  <c r="D47" i="1"/>
  <c r="D33" i="1"/>
  <c r="C23" i="1"/>
  <c r="D18" i="1" l="1"/>
  <c r="H134" i="1" l="1"/>
  <c r="C132" i="1"/>
  <c r="K148" i="1"/>
  <c r="H148" i="1"/>
  <c r="D148" i="1"/>
  <c r="K141" i="1"/>
  <c r="D141" i="1"/>
  <c r="K134" i="1"/>
  <c r="K149" i="1" s="1"/>
  <c r="D134" i="1"/>
  <c r="C131" i="1"/>
  <c r="C130" i="1"/>
  <c r="C129" i="1"/>
  <c r="C128" i="1"/>
  <c r="C127" i="1"/>
  <c r="K118" i="1"/>
  <c r="H114" i="1"/>
  <c r="H96" i="1"/>
  <c r="H150" i="1" l="1"/>
  <c r="H149" i="1"/>
  <c r="D149" i="1"/>
  <c r="K150" i="1"/>
  <c r="D150" i="1"/>
  <c r="H97" i="1"/>
  <c r="K114" i="1" l="1"/>
  <c r="D114" i="1"/>
  <c r="K110" i="1"/>
  <c r="H110" i="1"/>
  <c r="H120" i="1" s="1"/>
  <c r="D110" i="1"/>
  <c r="D120" i="1" s="1"/>
  <c r="C108" i="1"/>
  <c r="C107" i="1"/>
  <c r="C106" i="1"/>
  <c r="C105" i="1"/>
  <c r="C104" i="1"/>
  <c r="K79" i="1"/>
  <c r="D79" i="1"/>
  <c r="C74" i="1"/>
  <c r="C73" i="1"/>
  <c r="C72" i="1"/>
  <c r="C71" i="1"/>
  <c r="C70" i="1"/>
  <c r="K95" i="1"/>
  <c r="D95" i="1"/>
  <c r="K86" i="1"/>
  <c r="F86" i="1"/>
  <c r="F96" i="1" s="1"/>
  <c r="E86" i="1"/>
  <c r="E96" i="1" s="1"/>
  <c r="D86" i="1"/>
  <c r="K47" i="1"/>
  <c r="C44" i="1"/>
  <c r="C43" i="1"/>
  <c r="C42" i="1"/>
  <c r="C41" i="1"/>
  <c r="C40" i="1"/>
  <c r="K54" i="1"/>
  <c r="D54" i="1"/>
  <c r="K33" i="1"/>
  <c r="K18" i="1"/>
  <c r="K97" i="1" l="1"/>
  <c r="K96" i="1"/>
  <c r="D96" i="1"/>
  <c r="D97" i="1"/>
  <c r="D62" i="1"/>
  <c r="D119" i="1"/>
  <c r="K119" i="1"/>
  <c r="K120" i="1"/>
  <c r="K62" i="1"/>
  <c r="H119" i="1"/>
  <c r="K61" i="1" l="1"/>
  <c r="K63" i="1" s="1"/>
  <c r="H61" i="1"/>
  <c r="H63" i="1" s="1"/>
  <c r="D61" i="1"/>
  <c r="D63" i="1" s="1"/>
  <c r="C147" i="1" l="1"/>
  <c r="C146" i="1"/>
  <c r="C145" i="1"/>
  <c r="C144" i="1"/>
  <c r="C143" i="1"/>
  <c r="C117" i="1"/>
  <c r="C116" i="1"/>
  <c r="C94" i="1"/>
  <c r="C93" i="1"/>
  <c r="C92" i="1"/>
  <c r="C91" i="1"/>
  <c r="C90" i="1"/>
  <c r="C89" i="1"/>
  <c r="C88" i="1"/>
  <c r="C60" i="1"/>
  <c r="C59" i="1"/>
  <c r="C58" i="1"/>
  <c r="C57" i="1"/>
  <c r="C56" i="1"/>
  <c r="C138" i="1"/>
  <c r="C137" i="1"/>
  <c r="C113" i="1"/>
  <c r="C112" i="1"/>
  <c r="C85" i="1"/>
  <c r="C84" i="1"/>
  <c r="C83" i="1"/>
  <c r="C82" i="1"/>
  <c r="C81" i="1"/>
  <c r="C53" i="1"/>
  <c r="C52" i="1"/>
  <c r="C51" i="1"/>
  <c r="C50" i="1"/>
  <c r="C49" i="1"/>
  <c r="C126" i="1"/>
  <c r="C125" i="1"/>
  <c r="C103" i="1"/>
  <c r="C102" i="1"/>
  <c r="C69" i="1"/>
  <c r="C68" i="1"/>
  <c r="C39" i="1"/>
  <c r="C38" i="1"/>
  <c r="C148" i="1" l="1"/>
  <c r="C141" i="1"/>
  <c r="C118" i="1"/>
  <c r="C114" i="1"/>
  <c r="C86" i="1"/>
  <c r="C95" i="1"/>
  <c r="C54" i="1"/>
  <c r="C61" i="1"/>
  <c r="C75" i="1"/>
  <c r="C79" i="1" s="1"/>
  <c r="C7" i="1"/>
  <c r="C96" i="1" l="1"/>
  <c r="C97" i="1"/>
  <c r="C8" i="1"/>
  <c r="C9" i="1"/>
  <c r="C10" i="1"/>
  <c r="C11" i="1"/>
  <c r="C12" i="1"/>
  <c r="C13" i="1"/>
  <c r="C14" i="1"/>
  <c r="C15" i="1"/>
  <c r="C17" i="1"/>
  <c r="C45" i="1"/>
  <c r="C47" i="1" s="1"/>
  <c r="C109" i="1"/>
  <c r="C110" i="1" s="1"/>
  <c r="C133" i="1"/>
  <c r="C134" i="1" s="1"/>
  <c r="C18" i="1" l="1"/>
  <c r="C33" i="1"/>
  <c r="C149" i="1"/>
  <c r="C150" i="1"/>
  <c r="C120" i="1"/>
  <c r="C119" i="1"/>
  <c r="C62" i="1" l="1"/>
  <c r="C63" i="1"/>
</calcChain>
</file>

<file path=xl/sharedStrings.xml><?xml version="1.0" encoding="utf-8"?>
<sst xmlns="http://schemas.openxmlformats.org/spreadsheetml/2006/main" count="347" uniqueCount="145">
  <si>
    <t>lp.</t>
  </si>
  <si>
    <t>Nazwa przedmiotu</t>
  </si>
  <si>
    <t>Liczba grup</t>
  </si>
  <si>
    <t>ECTS</t>
  </si>
  <si>
    <t>razem</t>
  </si>
  <si>
    <t>W</t>
  </si>
  <si>
    <t>CA</t>
  </si>
  <si>
    <t>CL</t>
  </si>
  <si>
    <t xml:space="preserve">Język obcy* </t>
  </si>
  <si>
    <t xml:space="preserve">Język obcy 2* </t>
  </si>
  <si>
    <t>Bezpieczeństwo i higiena pracy</t>
  </si>
  <si>
    <t>z/oc1</t>
  </si>
  <si>
    <t>Socjologia</t>
  </si>
  <si>
    <t>E1</t>
  </si>
  <si>
    <t>Psychologia</t>
  </si>
  <si>
    <t>Ekonomia</t>
  </si>
  <si>
    <t xml:space="preserve">Podstawy turystyki </t>
  </si>
  <si>
    <t>Pierwsza pomoc przedlekarska</t>
  </si>
  <si>
    <t>Technologia informacyjna</t>
  </si>
  <si>
    <t>Biologiczny rozwój człowieka</t>
  </si>
  <si>
    <t>Wychowanie fizyczne</t>
  </si>
  <si>
    <t>z/oc2</t>
  </si>
  <si>
    <t>Zarządzanie</t>
  </si>
  <si>
    <t>E2</t>
  </si>
  <si>
    <t xml:space="preserve">Obsługa ruchu turystycznego </t>
  </si>
  <si>
    <t>Podstawy rekreacji</t>
  </si>
  <si>
    <t>Fizjologia człowieka</t>
  </si>
  <si>
    <t>Podstawy żywienia człowieka</t>
  </si>
  <si>
    <t>Turystyka aktywna</t>
  </si>
  <si>
    <t xml:space="preserve"> </t>
  </si>
  <si>
    <t>E3</t>
  </si>
  <si>
    <t>Ekologia i ochrona środowiska</t>
  </si>
  <si>
    <t>z/oc3</t>
  </si>
  <si>
    <t>Nordic walking</t>
  </si>
  <si>
    <t>z/oc4</t>
  </si>
  <si>
    <t>E4</t>
  </si>
  <si>
    <t>PRAKTYKA ZAWODOWA</t>
  </si>
  <si>
    <t>z/oc5</t>
  </si>
  <si>
    <t>Seminarium dyplomowe</t>
  </si>
  <si>
    <t>z/oc6</t>
  </si>
  <si>
    <t>Moduł zawodowy*</t>
  </si>
  <si>
    <t>EGZAMIN DYPLOMOWY</t>
  </si>
  <si>
    <t>E6</t>
  </si>
  <si>
    <t>Specjalność: OBSŁUGA RUCHU TURYSTYCZNEGO I ZARZĄDZANIE W TURYSTYCE</t>
  </si>
  <si>
    <t>Zarządzanie jednostkami obsługi ruchu turystycznego</t>
  </si>
  <si>
    <t>Obsługa klienta i techniki negocjacji</t>
  </si>
  <si>
    <t xml:space="preserve">Organizacja imprez turystycznych </t>
  </si>
  <si>
    <t>Podstawy rachunkowości</t>
  </si>
  <si>
    <t>Produkt turystyczny</t>
  </si>
  <si>
    <t>Organizacja i technika pracy biurowej</t>
  </si>
  <si>
    <t>Agroturystyka</t>
  </si>
  <si>
    <t>Turystyka miejska</t>
  </si>
  <si>
    <t>Rynki turystyczne</t>
  </si>
  <si>
    <t>Zarzadzanie personelem</t>
  </si>
  <si>
    <t>PRAKTYKA SPECJALIZACYJNA</t>
  </si>
  <si>
    <t>E-biznes w turystyce</t>
  </si>
  <si>
    <t>Promocja i informacja turystyczna</t>
  </si>
  <si>
    <t>Regionalne ćwiczenia terenowe</t>
  </si>
  <si>
    <t>Pilotaż</t>
  </si>
  <si>
    <t>Specjalność: REKREACJA RUCHOWA Z ODNOWĄ PSYCHOSOMATYCZNĄ</t>
  </si>
  <si>
    <t>Fizjologia wysiłku fizycznego</t>
  </si>
  <si>
    <t>Metodyka rekreacji ruchowej</t>
  </si>
  <si>
    <t>Odnowa biologiczna z elementami    fizykoterapii</t>
  </si>
  <si>
    <t>Taneczne formy rekreacji</t>
  </si>
  <si>
    <t>Narciarstwo zjazdowe</t>
  </si>
  <si>
    <t>Kinezygerontoprofilaktyka</t>
  </si>
  <si>
    <t>Organizacja imprez sportowo-rekreacyjnych</t>
  </si>
  <si>
    <t>Odnowa psychiczna</t>
  </si>
  <si>
    <t>Rekreacja zdrowotna</t>
  </si>
  <si>
    <t>Judo</t>
  </si>
  <si>
    <t>Siatkówka</t>
  </si>
  <si>
    <t>Ćwiczenia relaksacyjne</t>
  </si>
  <si>
    <t>Fitness - nowoczesne formy gimnastyki / ćwiczenia siłowe**</t>
  </si>
  <si>
    <t>Masaż klasyczny i punktowy</t>
  </si>
  <si>
    <t>Aqua Fitness/ ćwiczenia siłowe**</t>
  </si>
  <si>
    <t>Refleksoterapia</t>
  </si>
  <si>
    <t>*Moduł zawodowy do wyboru przez studenta</t>
  </si>
  <si>
    <t xml:space="preserve">Animator czasu wolnego </t>
  </si>
  <si>
    <t>Ubezpieczenia w turystyce i rekreacji</t>
  </si>
  <si>
    <t>Pozyskiwanie funduszy w turystyce i rekreacji</t>
  </si>
  <si>
    <t>** student wybiera jeden z dwóch oznaczonych przedmiotów</t>
  </si>
  <si>
    <t>Biznesplan uslug turystycznych</t>
  </si>
  <si>
    <t>PRAKTYKA WDROŻENIOWA</t>
  </si>
  <si>
    <t xml:space="preserve">Semestr I </t>
  </si>
  <si>
    <t xml:space="preserve">Semestr VI </t>
  </si>
  <si>
    <t xml:space="preserve">Semestr V </t>
  </si>
  <si>
    <t>Semestr IV</t>
  </si>
  <si>
    <t>Semestr III</t>
  </si>
  <si>
    <t>Liczba godzin</t>
  </si>
  <si>
    <t>Forma zakończenia</t>
  </si>
  <si>
    <t>E5</t>
  </si>
  <si>
    <t>Semestr II</t>
  </si>
  <si>
    <t>Suma częściowa</t>
  </si>
  <si>
    <t>Suma łączna</t>
  </si>
  <si>
    <t>Ochrona własności intelektualnej</t>
  </si>
  <si>
    <t>Historia architektury i sztuki</t>
  </si>
  <si>
    <t>Pedagogika czasu wolnego</t>
  </si>
  <si>
    <t>Geografia turystyczna</t>
  </si>
  <si>
    <t>Gry i zabawy ruchowe</t>
  </si>
  <si>
    <t xml:space="preserve">Samoobrona </t>
  </si>
  <si>
    <t>Ekonomika turystyki i rekreacji</t>
  </si>
  <si>
    <t>Hotelarstwo</t>
  </si>
  <si>
    <t>Marketing w turystyce i rekreacji</t>
  </si>
  <si>
    <t>Geoturystyka</t>
  </si>
  <si>
    <t>Kultura i sztuka Podtatrza</t>
  </si>
  <si>
    <t>Atrakcje turystyczne regionu</t>
  </si>
  <si>
    <t>Krajoznawstwo</t>
  </si>
  <si>
    <t>Plenerowe formy rekreacji</t>
  </si>
  <si>
    <t>Podstawowy trening fitness</t>
  </si>
  <si>
    <t>Suma łączna ORT</t>
  </si>
  <si>
    <t>Suma łączna RR</t>
  </si>
  <si>
    <t xml:space="preserve">Wykład monograficzny </t>
  </si>
  <si>
    <t>Kontakty interpersonalne i interkulturowe w turystyce i rekreacji</t>
  </si>
  <si>
    <t>Terenoznawstwo i nawigacja w turystyce</t>
  </si>
  <si>
    <t>Etyka w turystyce i rekreacji</t>
  </si>
  <si>
    <t xml:space="preserve">Prawo </t>
  </si>
  <si>
    <t>zal</t>
  </si>
  <si>
    <t>Masaż relaksacyjny</t>
  </si>
  <si>
    <t xml:space="preserve">PLAN 3-LETNICH STUDIÓW STACJONARNYCH I stopnia, 
KIERUNEK TURYSTYKA I REKREACJA </t>
  </si>
  <si>
    <t xml:space="preserve"> z/oc3</t>
  </si>
  <si>
    <t xml:space="preserve"> z/oc1</t>
  </si>
  <si>
    <t xml:space="preserve"> z/oc2</t>
  </si>
  <si>
    <t xml:space="preserve"> z/oc4</t>
  </si>
  <si>
    <t>Unihokej</t>
  </si>
  <si>
    <t xml:space="preserve">Zimowe formy turystyki i rekreacji </t>
  </si>
  <si>
    <t xml:space="preserve">Wodne formy rekreacji i turystyki </t>
  </si>
  <si>
    <r>
      <rPr>
        <b/>
        <sz val="10"/>
        <rFont val="Times New Roman"/>
        <family val="1"/>
        <charset val="238"/>
      </rPr>
      <t>dla studentów rozpoczynających kształcenie od roku akademickiego</t>
    </r>
    <r>
      <rPr>
        <b/>
        <sz val="14"/>
        <rFont val="Times New Roman"/>
        <family val="1"/>
        <charset val="238"/>
      </rPr>
      <t xml:space="preserve"> 2017/2018</t>
    </r>
  </si>
  <si>
    <t>PZ</t>
  </si>
  <si>
    <t>W/S</t>
  </si>
  <si>
    <t>Sem.</t>
  </si>
  <si>
    <t>Σ</t>
  </si>
  <si>
    <t>I</t>
  </si>
  <si>
    <t>II</t>
  </si>
  <si>
    <t>III</t>
  </si>
  <si>
    <t>IV</t>
  </si>
  <si>
    <t>V</t>
  </si>
  <si>
    <t>VI</t>
  </si>
  <si>
    <t>w tym praktyki zawodowe</t>
  </si>
  <si>
    <t>Objaśnienia:</t>
  </si>
  <si>
    <t>W - wykłady</t>
  </si>
  <si>
    <t>CA - ćwiczenia audytoryjne</t>
  </si>
  <si>
    <t>CL - ćwiczenia w grupach laboratoryjnych</t>
  </si>
  <si>
    <t>PZ - praktyki zawodowe</t>
  </si>
  <si>
    <t>W/S - warsztaty, seminaria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</si>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</sst>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0.0"/>
  </numFmts>
  <fonts count="16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12"/>
      <name val="Times New Roman"/>
      <family val="1"/>
      <charset val="238"/>
    </font>
    <font>
      <sz val="9"/>
      <color indexed="57"/>
      <name val="Times New Roman"/>
      <family val="1"/>
      <charset val="238"/>
    </font>
    <font>
      <sz val="9"/>
      <color indexed="10"/>
      <name val="Times New Roman"/>
      <family val="1"/>
      <charset val="238"/>
    </font>
    <font>
      <b/>
      <sz val="9"/>
      <color indexed="12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rgb="FF000000"/>
      <name val="Czcionka tekstu podstawowego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0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/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/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8"/>
      </left>
      <right style="medium">
        <color indexed="8"/>
      </right>
      <top style="hair">
        <color indexed="64"/>
      </top>
      <bottom/>
      <diagonal/>
    </border>
    <border>
      <left style="medium">
        <color indexed="8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8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0" fontId="11" fillId="0" borderId="0"/>
  </cellStyleXfs>
  <cellXfs count="37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21" xfId="0" applyNumberFormat="1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96" xfId="0" applyFont="1" applyFill="1" applyBorder="1" applyAlignment="1">
      <alignment horizontal="center" vertical="center"/>
    </xf>
    <xf numFmtId="0" fontId="3" fillId="0" borderId="87" xfId="0" applyFont="1" applyFill="1" applyBorder="1" applyAlignment="1">
      <alignment horizontal="center" vertical="center"/>
    </xf>
    <xf numFmtId="0" fontId="3" fillId="0" borderId="97" xfId="0" applyFont="1" applyFill="1" applyBorder="1" applyAlignment="1">
      <alignment horizontal="center" vertical="center"/>
    </xf>
    <xf numFmtId="0" fontId="3" fillId="0" borderId="81" xfId="0" applyFont="1" applyFill="1" applyBorder="1" applyAlignment="1">
      <alignment horizontal="center" vertical="center"/>
    </xf>
    <xf numFmtId="0" fontId="3" fillId="0" borderId="10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1" fillId="0" borderId="48" xfId="0" applyNumberFormat="1" applyFont="1" applyFill="1" applyBorder="1" applyAlignment="1">
      <alignment horizontal="center" vertical="center"/>
    </xf>
    <xf numFmtId="0" fontId="3" fillId="0" borderId="49" xfId="0" applyNumberFormat="1" applyFont="1" applyFill="1" applyBorder="1" applyAlignment="1">
      <alignment horizontal="left" vertical="center"/>
    </xf>
    <xf numFmtId="0" fontId="1" fillId="0" borderId="50" xfId="0" applyNumberFormat="1" applyFont="1" applyFill="1" applyBorder="1" applyAlignment="1">
      <alignment horizontal="center" vertical="center"/>
    </xf>
    <xf numFmtId="0" fontId="1" fillId="0" borderId="49" xfId="0" applyNumberFormat="1" applyFont="1" applyFill="1" applyBorder="1" applyAlignment="1">
      <alignment horizontal="center" vertical="center"/>
    </xf>
    <xf numFmtId="0" fontId="3" fillId="0" borderId="51" xfId="0" applyNumberFormat="1" applyFont="1" applyFill="1" applyBorder="1" applyAlignment="1">
      <alignment horizontal="center" vertical="center"/>
    </xf>
    <xf numFmtId="0" fontId="1" fillId="0" borderId="51" xfId="0" applyNumberFormat="1" applyFont="1" applyFill="1" applyBorder="1" applyAlignment="1">
      <alignment horizontal="center" vertical="center"/>
    </xf>
    <xf numFmtId="0" fontId="3" fillId="0" borderId="52" xfId="0" applyNumberFormat="1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54" xfId="0" applyNumberFormat="1" applyFont="1" applyFill="1" applyBorder="1" applyAlignment="1">
      <alignment horizontal="center" vertical="center"/>
    </xf>
    <xf numFmtId="0" fontId="1" fillId="0" borderId="55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56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left" vertical="center"/>
    </xf>
    <xf numFmtId="0" fontId="3" fillId="0" borderId="15" xfId="0" applyNumberFormat="1" applyFont="1" applyFill="1" applyBorder="1" applyAlignment="1">
      <alignment horizontal="left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3" fillId="0" borderId="57" xfId="0" applyNumberFormat="1" applyFont="1" applyFill="1" applyBorder="1" applyAlignment="1">
      <alignment horizontal="center" vertical="center"/>
    </xf>
    <xf numFmtId="0" fontId="1" fillId="0" borderId="79" xfId="0" applyNumberFormat="1" applyFont="1" applyFill="1" applyBorder="1" applyAlignment="1">
      <alignment horizontal="center" vertical="center"/>
    </xf>
    <xf numFmtId="0" fontId="1" fillId="0" borderId="78" xfId="0" applyNumberFormat="1" applyFont="1" applyFill="1" applyBorder="1" applyAlignment="1">
      <alignment horizontal="center" vertical="center"/>
    </xf>
    <xf numFmtId="0" fontId="1" fillId="0" borderId="60" xfId="0" applyNumberFormat="1" applyFont="1" applyFill="1" applyBorder="1" applyAlignment="1">
      <alignment horizontal="center" vertical="center"/>
    </xf>
    <xf numFmtId="0" fontId="1" fillId="0" borderId="61" xfId="0" applyFont="1" applyFill="1" applyBorder="1" applyAlignment="1">
      <alignment horizontal="center" vertical="center"/>
    </xf>
    <xf numFmtId="0" fontId="3" fillId="0" borderId="6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3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left" vertical="center"/>
    </xf>
    <xf numFmtId="0" fontId="1" fillId="0" borderId="6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82" xfId="0" applyNumberFormat="1" applyFont="1" applyFill="1" applyBorder="1" applyAlignment="1">
      <alignment horizontal="center" vertical="center"/>
    </xf>
    <xf numFmtId="0" fontId="1" fillId="0" borderId="65" xfId="0" applyNumberFormat="1" applyFont="1" applyFill="1" applyBorder="1" applyAlignment="1">
      <alignment horizontal="center" vertical="center"/>
    </xf>
    <xf numFmtId="0" fontId="8" fillId="0" borderId="66" xfId="0" applyNumberFormat="1" applyFont="1" applyFill="1" applyBorder="1" applyAlignment="1">
      <alignment horizontal="left" vertical="center" wrapText="1"/>
    </xf>
    <xf numFmtId="0" fontId="1" fillId="0" borderId="23" xfId="0" applyNumberFormat="1" applyFont="1" applyFill="1" applyBorder="1" applyAlignment="1">
      <alignment horizontal="center" vertical="center"/>
    </xf>
    <xf numFmtId="0" fontId="1" fillId="0" borderId="68" xfId="0" applyNumberFormat="1" applyFont="1" applyFill="1" applyBorder="1" applyAlignment="1">
      <alignment horizontal="center" vertical="center"/>
    </xf>
    <xf numFmtId="0" fontId="1" fillId="0" borderId="69" xfId="0" applyNumberFormat="1" applyFont="1" applyFill="1" applyBorder="1" applyAlignment="1">
      <alignment horizontal="center" vertical="center"/>
    </xf>
    <xf numFmtId="0" fontId="1" fillId="0" borderId="28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8" fillId="0" borderId="67" xfId="0" applyNumberFormat="1" applyFont="1" applyFill="1" applyBorder="1" applyAlignment="1">
      <alignment horizontal="left" vertical="center"/>
    </xf>
    <xf numFmtId="0" fontId="1" fillId="0" borderId="70" xfId="0" applyNumberFormat="1" applyFont="1" applyFill="1" applyBorder="1" applyAlignment="1">
      <alignment horizontal="center" vertical="center"/>
    </xf>
    <xf numFmtId="0" fontId="8" fillId="0" borderId="67" xfId="0" applyNumberFormat="1" applyFont="1" applyFill="1" applyBorder="1" applyAlignment="1">
      <alignment horizontal="left" vertical="center" wrapText="1"/>
    </xf>
    <xf numFmtId="0" fontId="1" fillId="0" borderId="72" xfId="0" applyNumberFormat="1" applyFont="1" applyFill="1" applyBorder="1" applyAlignment="1">
      <alignment horizontal="center" vertical="center"/>
    </xf>
    <xf numFmtId="0" fontId="1" fillId="0" borderId="73" xfId="0" applyNumberFormat="1" applyFont="1" applyFill="1" applyBorder="1" applyAlignment="1">
      <alignment horizontal="center" vertical="center"/>
    </xf>
    <xf numFmtId="0" fontId="8" fillId="0" borderId="84" xfId="0" applyNumberFormat="1" applyFont="1" applyFill="1" applyBorder="1" applyAlignment="1">
      <alignment horizontal="left" vertical="center" wrapText="1"/>
    </xf>
    <xf numFmtId="0" fontId="1" fillId="0" borderId="85" xfId="0" applyNumberFormat="1" applyFont="1" applyFill="1" applyBorder="1" applyAlignment="1">
      <alignment horizontal="center" vertical="center"/>
    </xf>
    <xf numFmtId="0" fontId="1" fillId="0" borderId="86" xfId="0" applyNumberFormat="1" applyFont="1" applyFill="1" applyBorder="1" applyAlignment="1">
      <alignment horizontal="center" vertical="center"/>
    </xf>
    <xf numFmtId="0" fontId="3" fillId="0" borderId="16" xfId="0" applyNumberFormat="1" applyFont="1" applyFill="1" applyBorder="1" applyAlignment="1">
      <alignment horizontal="center" vertical="center"/>
    </xf>
    <xf numFmtId="0" fontId="1" fillId="0" borderId="87" xfId="0" applyNumberFormat="1" applyFont="1" applyFill="1" applyBorder="1" applyAlignment="1">
      <alignment horizontal="center" vertical="center"/>
    </xf>
    <xf numFmtId="0" fontId="1" fillId="0" borderId="88" xfId="0" applyNumberFormat="1" applyFont="1" applyFill="1" applyBorder="1" applyAlignment="1">
      <alignment horizontal="center" vertical="center"/>
    </xf>
    <xf numFmtId="0" fontId="1" fillId="0" borderId="87" xfId="0" applyFont="1" applyFill="1" applyBorder="1" applyAlignment="1">
      <alignment horizontal="center" vertical="center"/>
    </xf>
    <xf numFmtId="0" fontId="3" fillId="0" borderId="81" xfId="0" applyNumberFormat="1" applyFont="1" applyFill="1" applyBorder="1" applyAlignment="1">
      <alignment horizontal="center" vertical="center"/>
    </xf>
    <xf numFmtId="0" fontId="8" fillId="0" borderId="26" xfId="0" applyNumberFormat="1" applyFont="1" applyFill="1" applyBorder="1" applyAlignment="1">
      <alignment horizontal="left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33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41" xfId="0" applyNumberFormat="1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3" fillId="0" borderId="4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0" borderId="16" xfId="0" applyNumberFormat="1" applyFont="1" applyFill="1" applyBorder="1" applyAlignment="1">
      <alignment horizontal="left" vertical="center" wrapText="1"/>
    </xf>
    <xf numFmtId="0" fontId="1" fillId="0" borderId="35" xfId="0" applyNumberFormat="1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left" vertical="center" wrapText="1"/>
    </xf>
    <xf numFmtId="0" fontId="1" fillId="0" borderId="38" xfId="0" applyNumberFormat="1" applyFont="1" applyFill="1" applyBorder="1" applyAlignment="1">
      <alignment horizontal="center" vertical="center"/>
    </xf>
    <xf numFmtId="0" fontId="1" fillId="0" borderId="25" xfId="0" applyNumberFormat="1" applyFont="1" applyFill="1" applyBorder="1" applyAlignment="1">
      <alignment horizontal="center" vertical="center"/>
    </xf>
    <xf numFmtId="0" fontId="1" fillId="0" borderId="39" xfId="0" applyNumberFormat="1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left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left" vertical="center" wrapText="1"/>
    </xf>
    <xf numFmtId="0" fontId="8" fillId="0" borderId="17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19" xfId="0" applyNumberFormat="1" applyFont="1" applyFill="1" applyBorder="1" applyAlignment="1">
      <alignment horizontal="left" vertical="center"/>
    </xf>
    <xf numFmtId="0" fontId="1" fillId="0" borderId="45" xfId="0" applyNumberFormat="1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1" fillId="0" borderId="102" xfId="0" applyNumberFormat="1" applyFont="1" applyFill="1" applyBorder="1" applyAlignment="1">
      <alignment horizontal="center" vertical="center"/>
    </xf>
    <xf numFmtId="0" fontId="1" fillId="0" borderId="103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03" xfId="0" applyFont="1" applyFill="1" applyBorder="1" applyAlignment="1">
      <alignment horizontal="center" vertical="center"/>
    </xf>
    <xf numFmtId="0" fontId="1" fillId="0" borderId="4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1" fillId="0" borderId="104" xfId="0" applyNumberFormat="1" applyFont="1" applyFill="1" applyBorder="1" applyAlignment="1">
      <alignment horizontal="center" vertical="center"/>
    </xf>
    <xf numFmtId="0" fontId="3" fillId="0" borderId="105" xfId="0" applyNumberFormat="1" applyFont="1" applyFill="1" applyBorder="1" applyAlignment="1">
      <alignment horizontal="center" vertical="center"/>
    </xf>
    <xf numFmtId="0" fontId="1" fillId="0" borderId="34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left" vertical="center" wrapText="1"/>
    </xf>
    <xf numFmtId="0" fontId="1" fillId="0" borderId="58" xfId="0" applyNumberFormat="1" applyFont="1" applyFill="1" applyBorder="1" applyAlignment="1">
      <alignment horizontal="center" vertical="center"/>
    </xf>
    <xf numFmtId="0" fontId="3" fillId="0" borderId="106" xfId="0" applyNumberFormat="1" applyFont="1" applyFill="1" applyBorder="1" applyAlignment="1">
      <alignment horizontal="left" vertical="center"/>
    </xf>
    <xf numFmtId="0" fontId="1" fillId="0" borderId="106" xfId="0" applyNumberFormat="1" applyFont="1" applyFill="1" applyBorder="1" applyAlignment="1">
      <alignment horizontal="center" vertical="center"/>
    </xf>
    <xf numFmtId="0" fontId="1" fillId="0" borderId="107" xfId="0" applyNumberFormat="1" applyFont="1" applyFill="1" applyBorder="1" applyAlignment="1">
      <alignment horizontal="center" vertical="center"/>
    </xf>
    <xf numFmtId="0" fontId="1" fillId="0" borderId="95" xfId="0" applyNumberFormat="1" applyFont="1" applyFill="1" applyBorder="1" applyAlignment="1">
      <alignment horizontal="center" vertical="center"/>
    </xf>
    <xf numFmtId="0" fontId="1" fillId="0" borderId="108" xfId="0" applyNumberFormat="1" applyFont="1" applyFill="1" applyBorder="1" applyAlignment="1">
      <alignment horizontal="center" vertical="center"/>
    </xf>
    <xf numFmtId="0" fontId="1" fillId="0" borderId="94" xfId="0" applyFont="1" applyFill="1" applyBorder="1" applyAlignment="1">
      <alignment horizontal="center" vertical="center"/>
    </xf>
    <xf numFmtId="0" fontId="3" fillId="0" borderId="109" xfId="0" applyNumberFormat="1" applyFont="1" applyFill="1" applyBorder="1" applyAlignment="1">
      <alignment horizontal="center" vertical="center"/>
    </xf>
    <xf numFmtId="0" fontId="1" fillId="0" borderId="40" xfId="0" applyNumberFormat="1" applyFont="1" applyFill="1" applyBorder="1" applyAlignment="1">
      <alignment horizontal="center" vertical="center"/>
    </xf>
    <xf numFmtId="0" fontId="3" fillId="0" borderId="43" xfId="0" applyNumberFormat="1" applyFont="1" applyFill="1" applyBorder="1" applyAlignment="1">
      <alignment horizontal="center" vertical="center"/>
    </xf>
    <xf numFmtId="0" fontId="1" fillId="0" borderId="32" xfId="0" applyNumberFormat="1" applyFont="1" applyFill="1" applyBorder="1" applyAlignment="1">
      <alignment horizontal="center" vertical="center"/>
    </xf>
    <xf numFmtId="0" fontId="1" fillId="0" borderId="42" xfId="0" applyNumberFormat="1" applyFont="1" applyFill="1" applyBorder="1" applyAlignment="1">
      <alignment horizontal="center" vertical="center"/>
    </xf>
    <xf numFmtId="0" fontId="1" fillId="0" borderId="44" xfId="0" applyNumberFormat="1" applyFont="1" applyFill="1" applyBorder="1" applyAlignment="1">
      <alignment horizontal="center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8" fillId="0" borderId="36" xfId="0" applyNumberFormat="1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29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/>
    </xf>
    <xf numFmtId="0" fontId="3" fillId="0" borderId="110" xfId="0" applyNumberFormat="1" applyFont="1" applyFill="1" applyBorder="1" applyAlignment="1">
      <alignment horizontal="center" vertical="center"/>
    </xf>
    <xf numFmtId="0" fontId="1" fillId="0" borderId="110" xfId="0" applyFont="1" applyFill="1" applyBorder="1" applyAlignment="1">
      <alignment horizontal="center" vertical="center"/>
    </xf>
    <xf numFmtId="0" fontId="3" fillId="0" borderId="112" xfId="0" applyNumberFormat="1" applyFont="1" applyFill="1" applyBorder="1" applyAlignment="1">
      <alignment horizontal="center" vertical="center"/>
    </xf>
    <xf numFmtId="0" fontId="1" fillId="0" borderId="114" xfId="0" applyFont="1" applyFill="1" applyBorder="1" applyAlignment="1">
      <alignment horizontal="center" vertical="center"/>
    </xf>
    <xf numFmtId="0" fontId="1" fillId="0" borderId="79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3" fillId="0" borderId="114" xfId="0" applyFont="1" applyFill="1" applyBorder="1" applyAlignment="1">
      <alignment horizontal="center" vertical="center"/>
    </xf>
    <xf numFmtId="0" fontId="1" fillId="0" borderId="77" xfId="0" applyNumberFormat="1" applyFont="1" applyFill="1" applyBorder="1" applyAlignment="1">
      <alignment horizontal="center" vertical="center"/>
    </xf>
    <xf numFmtId="0" fontId="1" fillId="0" borderId="75" xfId="0" applyFont="1" applyFill="1" applyBorder="1" applyAlignment="1">
      <alignment horizontal="center" vertical="center"/>
    </xf>
    <xf numFmtId="0" fontId="1" fillId="0" borderId="77" xfId="0" applyFont="1" applyFill="1" applyBorder="1" applyAlignment="1">
      <alignment horizontal="center" vertical="center"/>
    </xf>
    <xf numFmtId="0" fontId="3" fillId="0" borderId="62" xfId="0" applyFont="1" applyFill="1" applyBorder="1" applyAlignment="1">
      <alignment horizontal="center" vertical="center"/>
    </xf>
    <xf numFmtId="0" fontId="1" fillId="0" borderId="116" xfId="0" applyNumberFormat="1" applyFont="1" applyFill="1" applyBorder="1" applyAlignment="1">
      <alignment horizontal="center" vertical="center"/>
    </xf>
    <xf numFmtId="0" fontId="3" fillId="0" borderId="117" xfId="0" applyNumberFormat="1" applyFont="1" applyFill="1" applyBorder="1" applyAlignment="1">
      <alignment horizontal="center" vertical="center"/>
    </xf>
    <xf numFmtId="0" fontId="3" fillId="0" borderId="71" xfId="0" applyNumberFormat="1" applyFont="1" applyFill="1" applyBorder="1" applyAlignment="1">
      <alignment horizontal="center" vertical="center"/>
    </xf>
    <xf numFmtId="0" fontId="1" fillId="0" borderId="118" xfId="0" applyNumberFormat="1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3" fillId="0" borderId="110" xfId="0" applyFont="1" applyFill="1" applyBorder="1" applyAlignment="1">
      <alignment horizontal="center" vertical="center"/>
    </xf>
    <xf numFmtId="0" fontId="3" fillId="0" borderId="38" xfId="0" applyNumberFormat="1" applyFont="1" applyFill="1" applyBorder="1" applyAlignment="1">
      <alignment horizontal="center" vertical="center"/>
    </xf>
    <xf numFmtId="0" fontId="1" fillId="0" borderId="91" xfId="0" applyFont="1" applyFill="1" applyBorder="1" applyAlignment="1">
      <alignment horizontal="center" vertical="center"/>
    </xf>
    <xf numFmtId="0" fontId="1" fillId="0" borderId="121" xfId="0" applyFont="1" applyFill="1" applyBorder="1" applyAlignment="1">
      <alignment horizontal="center" vertical="center"/>
    </xf>
    <xf numFmtId="0" fontId="3" fillId="0" borderId="122" xfId="0" applyNumberFormat="1" applyFont="1" applyFill="1" applyBorder="1" applyAlignment="1">
      <alignment horizontal="center" vertical="center"/>
    </xf>
    <xf numFmtId="0" fontId="1" fillId="0" borderId="93" xfId="0" applyNumberFormat="1" applyFont="1" applyFill="1" applyBorder="1" applyAlignment="1">
      <alignment horizontal="center" vertical="center"/>
    </xf>
    <xf numFmtId="0" fontId="8" fillId="0" borderId="106" xfId="0" applyNumberFormat="1" applyFont="1" applyFill="1" applyBorder="1" applyAlignment="1">
      <alignment horizontal="left" vertical="center" wrapText="1"/>
    </xf>
    <xf numFmtId="0" fontId="1" fillId="0" borderId="123" xfId="0" applyNumberFormat="1" applyFont="1" applyFill="1" applyBorder="1" applyAlignment="1">
      <alignment horizontal="center" vertical="center"/>
    </xf>
    <xf numFmtId="0" fontId="1" fillId="0" borderId="124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1" fillId="0" borderId="129" xfId="0" applyNumberFormat="1" applyFont="1" applyFill="1" applyBorder="1" applyAlignment="1">
      <alignment horizontal="center" vertical="center"/>
    </xf>
    <xf numFmtId="0" fontId="3" fillId="0" borderId="130" xfId="0" applyNumberFormat="1" applyFont="1" applyFill="1" applyBorder="1" applyAlignment="1">
      <alignment horizontal="center" vertical="center"/>
    </xf>
    <xf numFmtId="0" fontId="1" fillId="0" borderId="131" xfId="0" applyNumberFormat="1" applyFont="1" applyFill="1" applyBorder="1" applyAlignment="1">
      <alignment horizontal="center" vertical="center"/>
    </xf>
    <xf numFmtId="0" fontId="3" fillId="0" borderId="12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3" fillId="0" borderId="8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" fillId="0" borderId="132" xfId="0" applyNumberFormat="1" applyFont="1" applyFill="1" applyBorder="1" applyAlignment="1">
      <alignment horizontal="center" vertical="center"/>
    </xf>
    <xf numFmtId="0" fontId="1" fillId="0" borderId="133" xfId="0" applyNumberFormat="1" applyFont="1" applyFill="1" applyBorder="1" applyAlignment="1">
      <alignment horizontal="center" vertical="center"/>
    </xf>
    <xf numFmtId="0" fontId="1" fillId="0" borderId="134" xfId="0" applyNumberFormat="1" applyFont="1" applyFill="1" applyBorder="1" applyAlignment="1">
      <alignment horizontal="center" vertical="center"/>
    </xf>
    <xf numFmtId="0" fontId="1" fillId="0" borderId="135" xfId="0" applyNumberFormat="1" applyFont="1" applyFill="1" applyBorder="1" applyAlignment="1">
      <alignment horizontal="center" vertical="center"/>
    </xf>
    <xf numFmtId="0" fontId="1" fillId="0" borderId="136" xfId="0" applyNumberFormat="1" applyFont="1" applyFill="1" applyBorder="1" applyAlignment="1">
      <alignment horizontal="center" vertical="center"/>
    </xf>
    <xf numFmtId="0" fontId="1" fillId="0" borderId="133" xfId="0" applyFont="1" applyFill="1" applyBorder="1" applyAlignment="1">
      <alignment horizontal="center" vertical="center"/>
    </xf>
    <xf numFmtId="0" fontId="12" fillId="0" borderId="137" xfId="0" applyFont="1" applyBorder="1" applyAlignment="1">
      <alignment horizontal="center" wrapText="1"/>
    </xf>
    <xf numFmtId="0" fontId="12" fillId="0" borderId="138" xfId="0" applyFont="1" applyBorder="1" applyAlignment="1">
      <alignment horizontal="center" wrapText="1"/>
    </xf>
    <xf numFmtId="164" fontId="13" fillId="0" borderId="137" xfId="1" applyNumberFormat="1" applyFont="1" applyBorder="1" applyAlignment="1">
      <alignment horizontal="center" vertical="center"/>
    </xf>
    <xf numFmtId="164" fontId="12" fillId="0" borderId="76" xfId="0" applyNumberFormat="1" applyFont="1" applyBorder="1" applyAlignment="1">
      <alignment horizontal="center" wrapText="1"/>
    </xf>
    <xf numFmtId="0" fontId="12" fillId="0" borderId="76" xfId="0" applyFont="1" applyBorder="1" applyAlignment="1">
      <alignment horizontal="center" wrapText="1"/>
    </xf>
    <xf numFmtId="164" fontId="12" fillId="0" borderId="137" xfId="0" applyNumberFormat="1" applyFont="1" applyBorder="1" applyAlignment="1">
      <alignment horizontal="center" wrapText="1"/>
    </xf>
    <xf numFmtId="0" fontId="12" fillId="0" borderId="137" xfId="0" applyFont="1" applyBorder="1" applyAlignment="1">
      <alignment horizontal="center"/>
    </xf>
    <xf numFmtId="0" fontId="14" fillId="0" borderId="137" xfId="0" applyFont="1" applyBorder="1" applyAlignment="1">
      <alignment horizontal="center" wrapText="1"/>
    </xf>
    <xf numFmtId="0" fontId="14" fillId="0" borderId="81" xfId="0" applyFont="1" applyBorder="1" applyAlignment="1">
      <alignment horizontal="center" wrapText="1"/>
    </xf>
    <xf numFmtId="164" fontId="13" fillId="0" borderId="0" xfId="1" applyNumberFormat="1" applyFont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125" xfId="0" applyNumberFormat="1" applyFont="1" applyFill="1" applyBorder="1" applyAlignment="1">
      <alignment horizontal="center" vertical="center"/>
    </xf>
    <xf numFmtId="0" fontId="1" fillId="0" borderId="140" xfId="0" applyNumberFormat="1" applyFont="1" applyFill="1" applyBorder="1" applyAlignment="1">
      <alignment horizontal="center" vertical="center"/>
    </xf>
    <xf numFmtId="0" fontId="1" fillId="0" borderId="139" xfId="0" applyFont="1" applyFill="1" applyBorder="1" applyAlignment="1">
      <alignment horizontal="center"/>
    </xf>
    <xf numFmtId="0" fontId="1" fillId="0" borderId="139" xfId="0" applyFont="1" applyFill="1" applyBorder="1" applyAlignment="1">
      <alignment horizontal="center" vertical="center"/>
    </xf>
    <xf numFmtId="0" fontId="3" fillId="0" borderId="141" xfId="0" applyNumberFormat="1" applyFont="1" applyFill="1" applyBorder="1" applyAlignment="1">
      <alignment horizontal="center" vertical="center"/>
    </xf>
    <xf numFmtId="0" fontId="1" fillId="0" borderId="142" xfId="0" applyFont="1" applyBorder="1" applyAlignment="1">
      <alignment horizontal="center"/>
    </xf>
    <xf numFmtId="0" fontId="1" fillId="0" borderId="143" xfId="0" applyNumberFormat="1" applyFont="1" applyFill="1" applyBorder="1" applyAlignment="1">
      <alignment horizontal="center" vertical="center"/>
    </xf>
    <xf numFmtId="0" fontId="1" fillId="0" borderId="144" xfId="0" applyNumberFormat="1" applyFont="1" applyFill="1" applyBorder="1" applyAlignment="1">
      <alignment horizontal="center" vertical="center"/>
    </xf>
    <xf numFmtId="0" fontId="1" fillId="0" borderId="145" xfId="0" applyNumberFormat="1" applyFont="1" applyFill="1" applyBorder="1" applyAlignment="1">
      <alignment horizontal="center" vertical="center"/>
    </xf>
    <xf numFmtId="0" fontId="1" fillId="0" borderId="146" xfId="0" applyNumberFormat="1" applyFont="1" applyFill="1" applyBorder="1" applyAlignment="1">
      <alignment horizontal="center" vertical="center"/>
    </xf>
    <xf numFmtId="0" fontId="1" fillId="0" borderId="147" xfId="0" applyFont="1" applyFill="1" applyBorder="1" applyAlignment="1">
      <alignment horizontal="center"/>
    </xf>
    <xf numFmtId="0" fontId="1" fillId="0" borderId="149" xfId="0" applyNumberFormat="1" applyFont="1" applyFill="1" applyBorder="1" applyAlignment="1">
      <alignment horizontal="center" vertical="center"/>
    </xf>
    <xf numFmtId="0" fontId="1" fillId="0" borderId="150" xfId="0" applyNumberFormat="1" applyFont="1" applyFill="1" applyBorder="1" applyAlignment="1">
      <alignment horizontal="center" vertical="center"/>
    </xf>
    <xf numFmtId="0" fontId="1" fillId="0" borderId="151" xfId="0" applyNumberFormat="1" applyFont="1" applyFill="1" applyBorder="1" applyAlignment="1">
      <alignment horizontal="center" vertical="center"/>
    </xf>
    <xf numFmtId="0" fontId="1" fillId="0" borderId="148" xfId="0" applyNumberFormat="1" applyFont="1" applyFill="1" applyBorder="1" applyAlignment="1">
      <alignment horizontal="center" vertical="center"/>
    </xf>
    <xf numFmtId="0" fontId="1" fillId="0" borderId="152" xfId="0" applyNumberFormat="1" applyFont="1" applyFill="1" applyBorder="1" applyAlignment="1">
      <alignment horizontal="center" vertical="center"/>
    </xf>
    <xf numFmtId="0" fontId="1" fillId="0" borderId="153" xfId="0" applyNumberFormat="1" applyFont="1" applyFill="1" applyBorder="1" applyAlignment="1">
      <alignment horizontal="center" vertical="center"/>
    </xf>
    <xf numFmtId="0" fontId="1" fillId="0" borderId="154" xfId="0" applyNumberFormat="1" applyFont="1" applyFill="1" applyBorder="1" applyAlignment="1">
      <alignment horizontal="center" vertical="center"/>
    </xf>
    <xf numFmtId="0" fontId="1" fillId="0" borderId="132" xfId="0" applyFont="1" applyFill="1" applyBorder="1" applyAlignment="1">
      <alignment horizontal="center" vertical="center"/>
    </xf>
    <xf numFmtId="0" fontId="1" fillId="0" borderId="127" xfId="0" applyFont="1" applyFill="1" applyBorder="1" applyAlignment="1">
      <alignment horizontal="center" vertical="center"/>
    </xf>
    <xf numFmtId="0" fontId="3" fillId="0" borderId="139" xfId="0" applyFont="1" applyFill="1" applyBorder="1" applyAlignment="1">
      <alignment horizontal="left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56" xfId="0" applyNumberFormat="1" applyFont="1" applyFill="1" applyBorder="1" applyAlignment="1">
      <alignment horizontal="center" vertical="center"/>
    </xf>
    <xf numFmtId="0" fontId="1" fillId="0" borderId="157" xfId="0" applyNumberFormat="1" applyFont="1" applyFill="1" applyBorder="1" applyAlignment="1">
      <alignment horizontal="center" vertical="center"/>
    </xf>
    <xf numFmtId="0" fontId="1" fillId="0" borderId="158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127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26" xfId="0" applyNumberFormat="1" applyFont="1" applyFill="1" applyBorder="1" applyAlignment="1">
      <alignment horizontal="center" vertical="center"/>
    </xf>
    <xf numFmtId="0" fontId="1" fillId="0" borderId="126" xfId="0" applyFont="1" applyFill="1" applyBorder="1" applyAlignment="1">
      <alignment horizontal="center" vertical="center"/>
    </xf>
    <xf numFmtId="0" fontId="1" fillId="0" borderId="155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128" xfId="0" applyNumberFormat="1" applyFont="1" applyFill="1" applyBorder="1" applyAlignment="1">
      <alignment horizontal="center" vertical="center"/>
    </xf>
    <xf numFmtId="0" fontId="1" fillId="0" borderId="158" xfId="0" applyNumberFormat="1" applyFont="1" applyFill="1" applyBorder="1" applyAlignment="1">
      <alignment horizontal="center" vertical="center"/>
    </xf>
    <xf numFmtId="0" fontId="1" fillId="0" borderId="159" xfId="0" applyNumberFormat="1" applyFont="1" applyFill="1" applyBorder="1" applyAlignment="1">
      <alignment horizontal="center" vertical="center"/>
    </xf>
    <xf numFmtId="0" fontId="1" fillId="0" borderId="160" xfId="0" applyNumberFormat="1" applyFont="1" applyFill="1" applyBorder="1" applyAlignment="1">
      <alignment horizontal="center" vertical="center"/>
    </xf>
    <xf numFmtId="0" fontId="1" fillId="0" borderId="161" xfId="0" applyNumberFormat="1" applyFont="1" applyFill="1" applyBorder="1" applyAlignment="1">
      <alignment horizontal="center" vertical="center"/>
    </xf>
    <xf numFmtId="0" fontId="1" fillId="0" borderId="162" xfId="0" applyNumberFormat="1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163" xfId="0" applyFont="1" applyFill="1" applyBorder="1" applyAlignment="1">
      <alignment horizontal="center" vertical="center"/>
    </xf>
    <xf numFmtId="0" fontId="1" fillId="0" borderId="97" xfId="0" applyFont="1" applyFill="1" applyBorder="1" applyAlignment="1">
      <alignment horizontal="center" vertical="center"/>
    </xf>
    <xf numFmtId="0" fontId="1" fillId="0" borderId="161" xfId="0" applyFont="1" applyFill="1" applyBorder="1" applyAlignment="1">
      <alignment horizontal="center" vertical="center"/>
    </xf>
    <xf numFmtId="0" fontId="1" fillId="0" borderId="164" xfId="0" applyFont="1" applyFill="1" applyBorder="1" applyAlignment="1">
      <alignment horizontal="center" vertical="center"/>
    </xf>
    <xf numFmtId="0" fontId="1" fillId="0" borderId="166" xfId="0" applyFont="1" applyFill="1" applyBorder="1" applyAlignment="1">
      <alignment horizontal="center" vertical="center"/>
    </xf>
    <xf numFmtId="0" fontId="1" fillId="0" borderId="167" xfId="0" applyFont="1" applyFill="1" applyBorder="1" applyAlignment="1">
      <alignment horizontal="center" vertical="center"/>
    </xf>
    <xf numFmtId="0" fontId="1" fillId="0" borderId="164" xfId="0" applyNumberFormat="1" applyFont="1" applyFill="1" applyBorder="1" applyAlignment="1">
      <alignment horizontal="center" vertical="center"/>
    </xf>
    <xf numFmtId="0" fontId="1" fillId="0" borderId="165" xfId="0" applyNumberFormat="1" applyFont="1" applyFill="1" applyBorder="1" applyAlignment="1">
      <alignment horizontal="center" vertical="center"/>
    </xf>
    <xf numFmtId="0" fontId="1" fillId="0" borderId="162" xfId="0" applyFont="1" applyFill="1" applyBorder="1" applyAlignment="1">
      <alignment horizontal="center" vertical="center"/>
    </xf>
    <xf numFmtId="0" fontId="1" fillId="0" borderId="156" xfId="0" applyFont="1" applyFill="1" applyBorder="1" applyAlignment="1">
      <alignment horizontal="center" vertical="center"/>
    </xf>
    <xf numFmtId="0" fontId="1" fillId="0" borderId="160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168" xfId="0" applyFont="1" applyFill="1" applyBorder="1" applyAlignment="1">
      <alignment horizontal="center" vertical="center"/>
    </xf>
    <xf numFmtId="0" fontId="1" fillId="0" borderId="169" xfId="0" applyFont="1" applyFill="1" applyBorder="1" applyAlignment="1">
      <alignment horizontal="center" vertical="center"/>
    </xf>
    <xf numFmtId="0" fontId="1" fillId="0" borderId="128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" fillId="0" borderId="60" xfId="0" applyFont="1" applyFill="1" applyBorder="1" applyAlignment="1">
      <alignment horizontal="center" vertical="center"/>
    </xf>
    <xf numFmtId="164" fontId="15" fillId="3" borderId="0" xfId="1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Border="1" applyAlignment="1">
      <alignment horizontal="left" wrapText="1"/>
    </xf>
    <xf numFmtId="0" fontId="14" fillId="0" borderId="138" xfId="0" applyFont="1" applyBorder="1" applyAlignment="1">
      <alignment horizontal="center" wrapText="1"/>
    </xf>
    <xf numFmtId="164" fontId="14" fillId="0" borderId="137" xfId="0" applyNumberFormat="1" applyFont="1" applyBorder="1" applyAlignment="1">
      <alignment horizontal="center" wrapText="1"/>
    </xf>
    <xf numFmtId="164" fontId="14" fillId="0" borderId="76" xfId="0" applyNumberFormat="1" applyFont="1" applyBorder="1" applyAlignment="1">
      <alignment horizontal="center" wrapText="1"/>
    </xf>
    <xf numFmtId="165" fontId="14" fillId="0" borderId="137" xfId="0" applyNumberFormat="1" applyFont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9" fillId="3" borderId="119" xfId="0" applyNumberFormat="1" applyFont="1" applyFill="1" applyBorder="1" applyAlignment="1">
      <alignment horizontal="center" vertical="center"/>
    </xf>
    <xf numFmtId="0" fontId="9" fillId="3" borderId="120" xfId="0" applyNumberFormat="1" applyFont="1" applyFill="1" applyBorder="1" applyAlignment="1">
      <alignment horizontal="center" vertical="center"/>
    </xf>
    <xf numFmtId="0" fontId="9" fillId="3" borderId="100" xfId="0" applyNumberFormat="1" applyFont="1" applyFill="1" applyBorder="1" applyAlignment="1">
      <alignment horizontal="center" vertical="center"/>
    </xf>
    <xf numFmtId="0" fontId="9" fillId="3" borderId="11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/>
    </xf>
    <xf numFmtId="0" fontId="9" fillId="3" borderId="43" xfId="0" applyNumberFormat="1" applyFont="1" applyFill="1" applyBorder="1" applyAlignment="1">
      <alignment horizontal="center" vertical="center"/>
    </xf>
    <xf numFmtId="0" fontId="9" fillId="3" borderId="113" xfId="0" applyNumberFormat="1" applyFont="1" applyFill="1" applyBorder="1" applyAlignment="1">
      <alignment horizontal="center" vertical="center"/>
    </xf>
    <xf numFmtId="0" fontId="9" fillId="3" borderId="47" xfId="0" applyNumberFormat="1" applyFont="1" applyFill="1" applyBorder="1" applyAlignment="1">
      <alignment horizontal="center" vertical="center"/>
    </xf>
    <xf numFmtId="0" fontId="9" fillId="3" borderId="31" xfId="0" applyNumberFormat="1" applyFont="1" applyFill="1" applyBorder="1" applyAlignment="1">
      <alignment horizontal="center" vertical="center"/>
    </xf>
    <xf numFmtId="0" fontId="9" fillId="3" borderId="41" xfId="0" applyNumberFormat="1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left" vertical="center"/>
    </xf>
    <xf numFmtId="0" fontId="3" fillId="2" borderId="61" xfId="0" applyFont="1" applyFill="1" applyBorder="1" applyAlignment="1">
      <alignment horizontal="left" vertical="center"/>
    </xf>
    <xf numFmtId="0" fontId="3" fillId="2" borderId="75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78" xfId="0" applyFont="1" applyFill="1" applyBorder="1" applyAlignment="1">
      <alignment horizontal="left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2" fillId="0" borderId="80" xfId="0" applyNumberFormat="1" applyFont="1" applyFill="1" applyBorder="1" applyAlignment="1">
      <alignment horizontal="center" vertical="center"/>
    </xf>
    <xf numFmtId="0" fontId="2" fillId="0" borderId="81" xfId="0" applyNumberFormat="1" applyFont="1" applyFill="1" applyBorder="1" applyAlignment="1">
      <alignment horizontal="center" vertical="center"/>
    </xf>
    <xf numFmtId="0" fontId="2" fillId="0" borderId="80" xfId="0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left" vertical="center"/>
    </xf>
    <xf numFmtId="0" fontId="3" fillId="2" borderId="87" xfId="0" applyFont="1" applyFill="1" applyBorder="1" applyAlignment="1">
      <alignment horizontal="left" vertical="center"/>
    </xf>
    <xf numFmtId="0" fontId="3" fillId="2" borderId="81" xfId="0" applyFont="1" applyFill="1" applyBorder="1" applyAlignment="1">
      <alignment horizontal="left" vertical="center"/>
    </xf>
    <xf numFmtId="0" fontId="3" fillId="0" borderId="89" xfId="0" applyFont="1" applyFill="1" applyBorder="1" applyAlignment="1">
      <alignment horizontal="center" vertical="center"/>
    </xf>
    <xf numFmtId="0" fontId="3" fillId="0" borderId="77" xfId="0" applyFont="1" applyFill="1" applyBorder="1" applyAlignment="1">
      <alignment horizontal="center" vertical="center"/>
    </xf>
    <xf numFmtId="0" fontId="3" fillId="0" borderId="9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83" xfId="0" applyFont="1" applyFill="1" applyBorder="1" applyAlignment="1">
      <alignment horizontal="center" vertical="center"/>
    </xf>
    <xf numFmtId="0" fontId="9" fillId="3" borderId="115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0" fontId="2" fillId="3" borderId="40" xfId="0" applyNumberFormat="1" applyFont="1" applyFill="1" applyBorder="1" applyAlignment="1">
      <alignment horizontal="center" vertical="center"/>
    </xf>
    <xf numFmtId="0" fontId="3" fillId="0" borderId="80" xfId="0" applyFont="1" applyFill="1" applyBorder="1" applyAlignment="1">
      <alignment horizontal="center" vertical="center"/>
    </xf>
    <xf numFmtId="0" fontId="3" fillId="0" borderId="81" xfId="0" applyFont="1" applyFill="1" applyBorder="1" applyAlignment="1">
      <alignment horizontal="center" vertical="center"/>
    </xf>
    <xf numFmtId="0" fontId="2" fillId="0" borderId="90" xfId="0" applyNumberFormat="1" applyFont="1" applyFill="1" applyBorder="1" applyAlignment="1">
      <alignment horizontal="center" vertical="center"/>
    </xf>
    <xf numFmtId="0" fontId="2" fillId="0" borderId="89" xfId="0" applyNumberFormat="1" applyFont="1" applyFill="1" applyBorder="1" applyAlignment="1">
      <alignment horizontal="center" vertical="center"/>
    </xf>
    <xf numFmtId="0" fontId="3" fillId="0" borderId="90" xfId="0" applyFont="1" applyFill="1" applyBorder="1" applyAlignment="1">
      <alignment horizontal="center" vertical="center"/>
    </xf>
    <xf numFmtId="0" fontId="3" fillId="0" borderId="92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center"/>
    </xf>
    <xf numFmtId="0" fontId="2" fillId="0" borderId="74" xfId="0" applyNumberFormat="1" applyFont="1" applyFill="1" applyBorder="1" applyAlignment="1">
      <alignment horizontal="center" vertical="center"/>
    </xf>
    <xf numFmtId="0" fontId="2" fillId="0" borderId="76" xfId="0" applyNumberFormat="1" applyFont="1" applyFill="1" applyBorder="1" applyAlignment="1">
      <alignment horizontal="center" vertical="center"/>
    </xf>
    <xf numFmtId="0" fontId="2" fillId="0" borderId="99" xfId="0" applyNumberFormat="1" applyFont="1" applyFill="1" applyBorder="1" applyAlignment="1">
      <alignment horizontal="center" vertical="center"/>
    </xf>
    <xf numFmtId="0" fontId="2" fillId="0" borderId="100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9" fillId="3" borderId="30" xfId="0" applyNumberFormat="1" applyFont="1" applyFill="1" applyBorder="1" applyAlignment="1">
      <alignment horizontal="center" vertical="center"/>
    </xf>
    <xf numFmtId="0" fontId="9" fillId="0" borderId="47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43" xfId="0" applyNumberFormat="1" applyFont="1" applyFill="1" applyBorder="1" applyAlignment="1">
      <alignment horizontal="center" vertical="center"/>
    </xf>
    <xf numFmtId="0" fontId="2" fillId="3" borderId="80" xfId="0" applyFont="1" applyFill="1" applyBorder="1" applyAlignment="1">
      <alignment horizontal="center"/>
    </xf>
    <xf numFmtId="0" fontId="2" fillId="3" borderId="87" xfId="0" applyFont="1" applyFill="1" applyBorder="1" applyAlignment="1">
      <alignment horizontal="center"/>
    </xf>
    <xf numFmtId="0" fontId="2" fillId="3" borderId="81" xfId="0" applyFont="1" applyFill="1" applyBorder="1" applyAlignment="1">
      <alignment horizontal="center"/>
    </xf>
    <xf numFmtId="0" fontId="12" fillId="0" borderId="80" xfId="0" applyFont="1" applyBorder="1" applyAlignment="1">
      <alignment horizontal="center"/>
    </xf>
    <xf numFmtId="0" fontId="12" fillId="0" borderId="87" xfId="0" applyFont="1" applyBorder="1" applyAlignment="1">
      <alignment horizontal="center"/>
    </xf>
    <xf numFmtId="165" fontId="14" fillId="0" borderId="137" xfId="0" applyNumberFormat="1" applyFont="1" applyBorder="1" applyAlignment="1">
      <alignment horizontal="center" wrapText="1"/>
    </xf>
  </cellXfs>
  <cellStyles count="2">
    <cellStyle name="Excel Built-in Normal 1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2"/>
  <sheetViews>
    <sheetView tabSelected="1" zoomScaleSheetLayoutView="100" workbookViewId="0">
      <pane ySplit="5" topLeftCell="A6" activePane="bottomLeft" state="frozen"/>
      <selection pane="bottomLeft" sqref="A1:I1"/>
    </sheetView>
  </sheetViews>
  <sheetFormatPr defaultRowHeight="12"/>
  <cols>
    <col min="1" max="1" width="4.28515625" style="11" customWidth="1"/>
    <col min="2" max="2" width="33.5703125" style="11" customWidth="1"/>
    <col min="3" max="8" width="5.28515625" style="11" customWidth="1"/>
    <col min="9" max="9" width="11.85546875" style="11" customWidth="1"/>
    <col min="10" max="10" width="0" style="11" hidden="1" customWidth="1"/>
    <col min="11" max="11" width="6.140625" style="11" customWidth="1"/>
    <col min="12" max="12" width="8.7109375" style="1" customWidth="1"/>
    <col min="13" max="16384" width="9.140625" style="1"/>
  </cols>
  <sheetData>
    <row r="1" spans="1:14" s="2" customFormat="1" ht="48" customHeight="1">
      <c r="A1" s="295" t="s">
        <v>118</v>
      </c>
      <c r="B1" s="296"/>
      <c r="C1" s="296"/>
      <c r="D1" s="296"/>
      <c r="E1" s="296"/>
      <c r="F1" s="296"/>
      <c r="G1" s="296"/>
      <c r="H1" s="296"/>
      <c r="I1" s="296"/>
      <c r="J1" s="13"/>
      <c r="K1" s="13"/>
    </row>
    <row r="2" spans="1:14" s="2" customFormat="1" ht="19.5" customHeight="1" thickBot="1">
      <c r="A2" s="14"/>
      <c r="B2" s="297" t="s">
        <v>126</v>
      </c>
      <c r="C2" s="298"/>
      <c r="D2" s="298"/>
      <c r="E2" s="298"/>
      <c r="F2" s="298"/>
      <c r="G2" s="298"/>
      <c r="H2" s="298"/>
      <c r="I2" s="298"/>
      <c r="J2" s="13"/>
      <c r="K2" s="13"/>
    </row>
    <row r="3" spans="1:14" s="3" customFormat="1" ht="12.75" thickBot="1">
      <c r="A3" s="299" t="s">
        <v>0</v>
      </c>
      <c r="B3" s="300" t="s">
        <v>1</v>
      </c>
      <c r="C3" s="301" t="s">
        <v>88</v>
      </c>
      <c r="D3" s="301"/>
      <c r="E3" s="301"/>
      <c r="F3" s="301"/>
      <c r="G3" s="301"/>
      <c r="H3" s="301"/>
      <c r="I3" s="303" t="s">
        <v>89</v>
      </c>
      <c r="J3" s="306" t="s">
        <v>2</v>
      </c>
      <c r="K3" s="330" t="s">
        <v>3</v>
      </c>
    </row>
    <row r="4" spans="1:14" s="3" customFormat="1" ht="12.75" customHeight="1" thickBot="1">
      <c r="A4" s="299"/>
      <c r="B4" s="300"/>
      <c r="C4" s="302"/>
      <c r="D4" s="302"/>
      <c r="E4" s="302"/>
      <c r="F4" s="302"/>
      <c r="G4" s="302"/>
      <c r="H4" s="302"/>
      <c r="I4" s="304"/>
      <c r="J4" s="306"/>
      <c r="K4" s="331"/>
    </row>
    <row r="5" spans="1:14" s="3" customFormat="1" ht="13.5" customHeight="1" thickBot="1">
      <c r="A5" s="299"/>
      <c r="B5" s="300"/>
      <c r="C5" s="37" t="s">
        <v>4</v>
      </c>
      <c r="D5" s="38" t="s">
        <v>5</v>
      </c>
      <c r="E5" s="39" t="s">
        <v>6</v>
      </c>
      <c r="F5" s="39" t="s">
        <v>7</v>
      </c>
      <c r="G5" s="39" t="s">
        <v>127</v>
      </c>
      <c r="H5" s="205" t="s">
        <v>128</v>
      </c>
      <c r="I5" s="305"/>
      <c r="J5" s="306"/>
      <c r="K5" s="332"/>
    </row>
    <row r="6" spans="1:14" s="3" customFormat="1" ht="13.5" customHeight="1" thickBot="1">
      <c r="A6" s="323" t="s">
        <v>83</v>
      </c>
      <c r="B6" s="324"/>
      <c r="C6" s="325"/>
      <c r="D6" s="325"/>
      <c r="E6" s="325"/>
      <c r="F6" s="325"/>
      <c r="G6" s="325"/>
      <c r="H6" s="325"/>
      <c r="I6" s="324"/>
      <c r="J6" s="324"/>
      <c r="K6" s="324"/>
    </row>
    <row r="7" spans="1:14" s="10" customFormat="1">
      <c r="A7" s="43">
        <v>1</v>
      </c>
      <c r="B7" s="44" t="s">
        <v>8</v>
      </c>
      <c r="C7" s="45">
        <f t="shared" ref="C7" si="0">SUM(D7:H7)</f>
        <v>30</v>
      </c>
      <c r="D7" s="46"/>
      <c r="E7" s="47"/>
      <c r="F7" s="48">
        <v>30</v>
      </c>
      <c r="G7" s="48"/>
      <c r="H7" s="49"/>
      <c r="I7" s="45" t="s">
        <v>120</v>
      </c>
      <c r="J7" s="50"/>
      <c r="K7" s="51">
        <v>1</v>
      </c>
      <c r="L7" s="12"/>
    </row>
    <row r="8" spans="1:14" s="4" customFormat="1">
      <c r="A8" s="52">
        <v>2</v>
      </c>
      <c r="B8" s="53" t="s">
        <v>10</v>
      </c>
      <c r="C8" s="54">
        <f t="shared" ref="C8:C133" si="1">SUM(D8:H8)</f>
        <v>15</v>
      </c>
      <c r="D8" s="55">
        <v>15</v>
      </c>
      <c r="E8" s="56"/>
      <c r="F8" s="56"/>
      <c r="G8" s="56"/>
      <c r="H8" s="57"/>
      <c r="I8" s="19" t="s">
        <v>11</v>
      </c>
      <c r="J8" s="58"/>
      <c r="K8" s="59">
        <v>1</v>
      </c>
    </row>
    <row r="9" spans="1:14" s="4" customFormat="1">
      <c r="A9" s="52">
        <v>3</v>
      </c>
      <c r="B9" s="53" t="s">
        <v>12</v>
      </c>
      <c r="C9" s="54">
        <f t="shared" si="1"/>
        <v>45</v>
      </c>
      <c r="D9" s="23">
        <v>15</v>
      </c>
      <c r="E9" s="24">
        <v>30</v>
      </c>
      <c r="F9" s="24"/>
      <c r="G9" s="24"/>
      <c r="H9" s="25"/>
      <c r="I9" s="19" t="s">
        <v>13</v>
      </c>
      <c r="J9" s="58">
        <v>5</v>
      </c>
      <c r="K9" s="59">
        <v>4</v>
      </c>
    </row>
    <row r="10" spans="1:14" s="4" customFormat="1">
      <c r="A10" s="52">
        <v>4</v>
      </c>
      <c r="B10" s="53" t="s">
        <v>14</v>
      </c>
      <c r="C10" s="54">
        <f t="shared" si="1"/>
        <v>45</v>
      </c>
      <c r="D10" s="23">
        <v>15</v>
      </c>
      <c r="E10" s="24">
        <v>30</v>
      </c>
      <c r="F10" s="24"/>
      <c r="G10" s="24"/>
      <c r="H10" s="25"/>
      <c r="I10" s="19" t="s">
        <v>13</v>
      </c>
      <c r="J10" s="27"/>
      <c r="K10" s="59">
        <v>4</v>
      </c>
      <c r="L10" s="1"/>
    </row>
    <row r="11" spans="1:14" s="4" customFormat="1">
      <c r="A11" s="52">
        <v>5</v>
      </c>
      <c r="B11" s="53" t="s">
        <v>15</v>
      </c>
      <c r="C11" s="54">
        <f t="shared" si="1"/>
        <v>60</v>
      </c>
      <c r="D11" s="23">
        <v>45</v>
      </c>
      <c r="E11" s="24">
        <v>15</v>
      </c>
      <c r="F11" s="24"/>
      <c r="G11" s="24"/>
      <c r="H11" s="25"/>
      <c r="I11" s="19" t="s">
        <v>13</v>
      </c>
      <c r="J11" s="27"/>
      <c r="K11" s="59">
        <v>5</v>
      </c>
      <c r="L11" s="1"/>
    </row>
    <row r="12" spans="1:14" s="4" customFormat="1">
      <c r="A12" s="52">
        <v>6</v>
      </c>
      <c r="B12" s="53" t="s">
        <v>16</v>
      </c>
      <c r="C12" s="54">
        <f t="shared" si="1"/>
        <v>60</v>
      </c>
      <c r="D12" s="23">
        <v>30</v>
      </c>
      <c r="E12" s="24">
        <v>30</v>
      </c>
      <c r="F12" s="24"/>
      <c r="G12" s="24"/>
      <c r="H12" s="25"/>
      <c r="I12" s="19" t="s">
        <v>13</v>
      </c>
      <c r="J12" s="27"/>
      <c r="K12" s="59">
        <v>5</v>
      </c>
      <c r="L12" s="1"/>
    </row>
    <row r="13" spans="1:14" s="4" customFormat="1">
      <c r="A13" s="52">
        <v>7</v>
      </c>
      <c r="B13" s="53" t="s">
        <v>17</v>
      </c>
      <c r="C13" s="54">
        <f t="shared" si="1"/>
        <v>10</v>
      </c>
      <c r="D13" s="23">
        <v>4</v>
      </c>
      <c r="E13" s="24"/>
      <c r="F13" s="24"/>
      <c r="G13" s="24"/>
      <c r="H13" s="25">
        <v>6</v>
      </c>
      <c r="I13" s="19" t="s">
        <v>11</v>
      </c>
      <c r="J13" s="27"/>
      <c r="K13" s="59">
        <v>1</v>
      </c>
      <c r="L13" s="1"/>
    </row>
    <row r="14" spans="1:14" s="4" customFormat="1">
      <c r="A14" s="52">
        <v>8</v>
      </c>
      <c r="B14" s="60" t="s">
        <v>18</v>
      </c>
      <c r="C14" s="54">
        <f t="shared" si="1"/>
        <v>30</v>
      </c>
      <c r="D14" s="23"/>
      <c r="E14" s="24"/>
      <c r="F14" s="24">
        <v>30</v>
      </c>
      <c r="G14" s="24"/>
      <c r="H14" s="25"/>
      <c r="I14" s="19" t="s">
        <v>11</v>
      </c>
      <c r="J14" s="27"/>
      <c r="K14" s="59">
        <v>2</v>
      </c>
      <c r="L14" s="1"/>
    </row>
    <row r="15" spans="1:14" s="4" customFormat="1">
      <c r="A15" s="52">
        <v>9</v>
      </c>
      <c r="B15" s="61" t="s">
        <v>19</v>
      </c>
      <c r="C15" s="20">
        <f>SUM(D15:H15)</f>
        <v>75</v>
      </c>
      <c r="D15" s="62">
        <v>45</v>
      </c>
      <c r="E15" s="63">
        <v>30</v>
      </c>
      <c r="F15" s="63"/>
      <c r="G15" s="63"/>
      <c r="H15" s="64"/>
      <c r="I15" s="20" t="s">
        <v>13</v>
      </c>
      <c r="J15" s="27"/>
      <c r="K15" s="65">
        <v>6</v>
      </c>
      <c r="L15" s="1"/>
      <c r="N15" s="5"/>
    </row>
    <row r="16" spans="1:14" s="4" customFormat="1">
      <c r="A16" s="78">
        <v>10</v>
      </c>
      <c r="B16" s="61" t="s">
        <v>20</v>
      </c>
      <c r="C16" s="20">
        <f t="shared" ref="C16" si="2">SUM(D16:H16)</f>
        <v>30</v>
      </c>
      <c r="D16" s="62"/>
      <c r="E16" s="63">
        <v>30</v>
      </c>
      <c r="F16" s="63"/>
      <c r="G16" s="63"/>
      <c r="H16" s="64"/>
      <c r="I16" s="20" t="s">
        <v>116</v>
      </c>
      <c r="J16" s="27"/>
      <c r="K16" s="65">
        <v>0</v>
      </c>
      <c r="L16" s="1"/>
      <c r="N16" s="5"/>
    </row>
    <row r="17" spans="1:12" s="4" customFormat="1" ht="12.75" thickBot="1">
      <c r="A17" s="66">
        <v>11</v>
      </c>
      <c r="B17" s="61" t="s">
        <v>124</v>
      </c>
      <c r="C17" s="20">
        <f t="shared" si="1"/>
        <v>15</v>
      </c>
      <c r="D17" s="62"/>
      <c r="E17" s="63"/>
      <c r="F17" s="63"/>
      <c r="G17" s="228"/>
      <c r="H17" s="64">
        <v>15</v>
      </c>
      <c r="I17" s="20" t="s">
        <v>11</v>
      </c>
      <c r="J17" s="27"/>
      <c r="K17" s="65">
        <v>1</v>
      </c>
      <c r="L17" s="204"/>
    </row>
    <row r="18" spans="1:12" s="4" customFormat="1" ht="13.5" customHeight="1" thickBot="1">
      <c r="A18" s="335" t="s">
        <v>93</v>
      </c>
      <c r="B18" s="336"/>
      <c r="C18" s="67">
        <f>SUM(C7:C17)</f>
        <v>415</v>
      </c>
      <c r="D18" s="68">
        <f t="shared" ref="D18:H18" si="3">SUM(D7:D17)</f>
        <v>169</v>
      </c>
      <c r="E18" s="68">
        <f t="shared" si="3"/>
        <v>165</v>
      </c>
      <c r="F18" s="68">
        <f t="shared" si="3"/>
        <v>60</v>
      </c>
      <c r="G18" s="68">
        <f t="shared" si="3"/>
        <v>0</v>
      </c>
      <c r="H18" s="68">
        <f t="shared" si="3"/>
        <v>21</v>
      </c>
      <c r="I18" s="68"/>
      <c r="J18" s="69"/>
      <c r="K18" s="70">
        <f>K7+K8+K9+K10+K11+K12+K13+K14+K15+K17</f>
        <v>30</v>
      </c>
      <c r="L18" s="1"/>
    </row>
    <row r="19" spans="1:12" s="3" customFormat="1" ht="13.5" customHeight="1" thickBot="1">
      <c r="A19" s="320" t="s">
        <v>0</v>
      </c>
      <c r="B19" s="321" t="s">
        <v>1</v>
      </c>
      <c r="C19" s="337" t="s">
        <v>88</v>
      </c>
      <c r="D19" s="337"/>
      <c r="E19" s="337"/>
      <c r="F19" s="337"/>
      <c r="G19" s="337"/>
      <c r="H19" s="337"/>
      <c r="I19" s="304" t="s">
        <v>89</v>
      </c>
      <c r="J19" s="309" t="s">
        <v>2</v>
      </c>
      <c r="K19" s="341" t="s">
        <v>3</v>
      </c>
    </row>
    <row r="20" spans="1:12" s="3" customFormat="1" ht="12.75" customHeight="1" thickBot="1">
      <c r="A20" s="299"/>
      <c r="B20" s="300"/>
      <c r="C20" s="302"/>
      <c r="D20" s="302"/>
      <c r="E20" s="302"/>
      <c r="F20" s="302"/>
      <c r="G20" s="302"/>
      <c r="H20" s="302"/>
      <c r="I20" s="304"/>
      <c r="J20" s="306"/>
      <c r="K20" s="331"/>
    </row>
    <row r="21" spans="1:12" s="3" customFormat="1" ht="13.5" customHeight="1" thickBot="1">
      <c r="A21" s="299"/>
      <c r="B21" s="300"/>
      <c r="C21" s="37" t="s">
        <v>4</v>
      </c>
      <c r="D21" s="38" t="s">
        <v>5</v>
      </c>
      <c r="E21" s="39" t="s">
        <v>6</v>
      </c>
      <c r="F21" s="39" t="s">
        <v>7</v>
      </c>
      <c r="G21" s="39" t="s">
        <v>127</v>
      </c>
      <c r="H21" s="205" t="s">
        <v>128</v>
      </c>
      <c r="I21" s="305"/>
      <c r="J21" s="306"/>
      <c r="K21" s="332"/>
    </row>
    <row r="22" spans="1:12" s="3" customFormat="1" ht="13.5" customHeight="1" thickBot="1">
      <c r="A22" s="326" t="s">
        <v>91</v>
      </c>
      <c r="B22" s="327"/>
      <c r="C22" s="328"/>
      <c r="D22" s="328"/>
      <c r="E22" s="328"/>
      <c r="F22" s="328"/>
      <c r="G22" s="328"/>
      <c r="H22" s="328"/>
      <c r="I22" s="327"/>
      <c r="J22" s="327"/>
      <c r="K22" s="327"/>
    </row>
    <row r="23" spans="1:12" s="10" customFormat="1">
      <c r="A23" s="43">
        <v>1</v>
      </c>
      <c r="B23" s="44" t="s">
        <v>8</v>
      </c>
      <c r="C23" s="45">
        <f t="shared" ref="C23" si="4">SUM(D23:H23)</f>
        <v>30</v>
      </c>
      <c r="D23" s="46"/>
      <c r="E23" s="47"/>
      <c r="F23" s="48">
        <v>30</v>
      </c>
      <c r="G23" s="48"/>
      <c r="H23" s="49"/>
      <c r="I23" s="45" t="s">
        <v>121</v>
      </c>
      <c r="J23" s="50"/>
      <c r="K23" s="51">
        <v>1</v>
      </c>
      <c r="L23" s="12"/>
    </row>
    <row r="24" spans="1:12" s="10" customFormat="1">
      <c r="A24" s="52">
        <v>2</v>
      </c>
      <c r="B24" s="71" t="s">
        <v>94</v>
      </c>
      <c r="C24" s="54">
        <f t="shared" si="1"/>
        <v>15</v>
      </c>
      <c r="D24" s="55">
        <v>15</v>
      </c>
      <c r="E24" s="72"/>
      <c r="F24" s="72"/>
      <c r="G24" s="72"/>
      <c r="H24" s="73"/>
      <c r="I24" s="54" t="s">
        <v>121</v>
      </c>
      <c r="J24" s="28"/>
      <c r="K24" s="74">
        <v>1</v>
      </c>
      <c r="L24" s="12"/>
    </row>
    <row r="25" spans="1:12" s="4" customFormat="1">
      <c r="A25" s="52">
        <v>3</v>
      </c>
      <c r="B25" s="71" t="s">
        <v>22</v>
      </c>
      <c r="C25" s="54">
        <f t="shared" si="1"/>
        <v>45</v>
      </c>
      <c r="D25" s="55">
        <v>30</v>
      </c>
      <c r="E25" s="56">
        <v>15</v>
      </c>
      <c r="F25" s="56"/>
      <c r="G25" s="56"/>
      <c r="H25" s="57"/>
      <c r="I25" s="54" t="s">
        <v>23</v>
      </c>
      <c r="J25" s="27"/>
      <c r="K25" s="74">
        <v>4</v>
      </c>
      <c r="L25" s="1"/>
    </row>
    <row r="26" spans="1:12" s="4" customFormat="1">
      <c r="A26" s="52">
        <v>4</v>
      </c>
      <c r="B26" s="60" t="s">
        <v>24</v>
      </c>
      <c r="C26" s="54">
        <f t="shared" si="1"/>
        <v>45</v>
      </c>
      <c r="D26" s="23">
        <v>15</v>
      </c>
      <c r="E26" s="24">
        <v>30</v>
      </c>
      <c r="F26" s="24"/>
      <c r="G26" s="24"/>
      <c r="H26" s="25"/>
      <c r="I26" s="19" t="s">
        <v>23</v>
      </c>
      <c r="J26" s="27"/>
      <c r="K26" s="59">
        <v>4</v>
      </c>
      <c r="L26" s="1"/>
    </row>
    <row r="27" spans="1:12" s="4" customFormat="1">
      <c r="A27" s="52">
        <v>5</v>
      </c>
      <c r="B27" s="60" t="s">
        <v>31</v>
      </c>
      <c r="C27" s="54">
        <f t="shared" si="1"/>
        <v>45</v>
      </c>
      <c r="D27" s="23">
        <v>15</v>
      </c>
      <c r="E27" s="24">
        <v>30</v>
      </c>
      <c r="F27" s="24"/>
      <c r="G27" s="24"/>
      <c r="H27" s="25"/>
      <c r="I27" s="19" t="s">
        <v>23</v>
      </c>
      <c r="J27" s="27"/>
      <c r="K27" s="59">
        <v>4</v>
      </c>
      <c r="L27" s="1"/>
    </row>
    <row r="28" spans="1:12" s="5" customFormat="1">
      <c r="A28" s="52">
        <v>6</v>
      </c>
      <c r="B28" s="53" t="s">
        <v>25</v>
      </c>
      <c r="C28" s="54">
        <f t="shared" si="1"/>
        <v>45</v>
      </c>
      <c r="D28" s="23">
        <v>15</v>
      </c>
      <c r="E28" s="24">
        <v>30</v>
      </c>
      <c r="F28" s="24"/>
      <c r="G28" s="24"/>
      <c r="H28" s="25"/>
      <c r="I28" s="19" t="s">
        <v>23</v>
      </c>
      <c r="J28" s="27">
        <v>8</v>
      </c>
      <c r="K28" s="59">
        <v>4</v>
      </c>
      <c r="L28" s="6"/>
    </row>
    <row r="29" spans="1:12" s="4" customFormat="1">
      <c r="A29" s="52">
        <v>7</v>
      </c>
      <c r="B29" s="53" t="s">
        <v>26</v>
      </c>
      <c r="C29" s="54">
        <f t="shared" si="1"/>
        <v>45</v>
      </c>
      <c r="D29" s="23">
        <v>15</v>
      </c>
      <c r="E29" s="24">
        <v>30</v>
      </c>
      <c r="F29" s="24"/>
      <c r="G29" s="24"/>
      <c r="H29" s="25"/>
      <c r="I29" s="19" t="s">
        <v>23</v>
      </c>
      <c r="J29" s="27">
        <v>5</v>
      </c>
      <c r="K29" s="59">
        <v>4</v>
      </c>
      <c r="L29" s="1"/>
    </row>
    <row r="30" spans="1:12" s="4" customFormat="1">
      <c r="A30" s="52">
        <v>8</v>
      </c>
      <c r="B30" s="75" t="s">
        <v>27</v>
      </c>
      <c r="C30" s="54">
        <f t="shared" si="1"/>
        <v>30</v>
      </c>
      <c r="D30" s="62">
        <v>15</v>
      </c>
      <c r="E30" s="63">
        <v>15</v>
      </c>
      <c r="F30" s="63"/>
      <c r="G30" s="63"/>
      <c r="H30" s="64"/>
      <c r="I30" s="20" t="s">
        <v>21</v>
      </c>
      <c r="J30" s="27"/>
      <c r="K30" s="65">
        <v>3</v>
      </c>
      <c r="L30" s="1"/>
    </row>
    <row r="31" spans="1:12" s="4" customFormat="1">
      <c r="A31" s="66">
        <v>9</v>
      </c>
      <c r="B31" s="75" t="s">
        <v>28</v>
      </c>
      <c r="C31" s="20">
        <f t="shared" si="1"/>
        <v>45</v>
      </c>
      <c r="D31" s="62" t="s">
        <v>29</v>
      </c>
      <c r="E31" s="63"/>
      <c r="F31" s="63">
        <v>45</v>
      </c>
      <c r="G31" s="63"/>
      <c r="H31" s="64"/>
      <c r="I31" s="20" t="s">
        <v>21</v>
      </c>
      <c r="J31" s="27"/>
      <c r="K31" s="65">
        <v>4</v>
      </c>
      <c r="L31" s="1"/>
    </row>
    <row r="32" spans="1:12" s="4" customFormat="1" ht="12.75" thickBot="1">
      <c r="A32" s="202">
        <v>10</v>
      </c>
      <c r="B32" s="75" t="s">
        <v>125</v>
      </c>
      <c r="C32" s="20">
        <f t="shared" si="1"/>
        <v>15</v>
      </c>
      <c r="D32" s="62"/>
      <c r="E32" s="63"/>
      <c r="F32" s="63"/>
      <c r="G32" s="228"/>
      <c r="H32" s="64">
        <v>15</v>
      </c>
      <c r="I32" s="200" t="s">
        <v>21</v>
      </c>
      <c r="J32" s="27"/>
      <c r="K32" s="201">
        <v>1</v>
      </c>
      <c r="L32" s="11"/>
    </row>
    <row r="33" spans="1:12" s="4" customFormat="1" ht="13.5" customHeight="1" thickBot="1">
      <c r="A33" s="335" t="s">
        <v>93</v>
      </c>
      <c r="B33" s="336"/>
      <c r="C33" s="67">
        <f>SUM(C23:C32)</f>
        <v>360</v>
      </c>
      <c r="D33" s="76">
        <f>SUM(D23:D32)</f>
        <v>120</v>
      </c>
      <c r="E33" s="76">
        <f t="shared" ref="E33:H33" si="5">SUM(E23:E32)</f>
        <v>150</v>
      </c>
      <c r="F33" s="76">
        <f t="shared" si="5"/>
        <v>75</v>
      </c>
      <c r="G33" s="76">
        <f t="shared" si="5"/>
        <v>0</v>
      </c>
      <c r="H33" s="76">
        <f t="shared" si="5"/>
        <v>15</v>
      </c>
      <c r="I33" s="68"/>
      <c r="J33" s="69"/>
      <c r="K33" s="70">
        <f>SUM(K23:K32)</f>
        <v>30</v>
      </c>
      <c r="L33" s="1"/>
    </row>
    <row r="34" spans="1:12" s="3" customFormat="1" ht="13.5" customHeight="1" thickBot="1">
      <c r="A34" s="320" t="s">
        <v>0</v>
      </c>
      <c r="B34" s="321" t="s">
        <v>1</v>
      </c>
      <c r="C34" s="337" t="s">
        <v>88</v>
      </c>
      <c r="D34" s="337"/>
      <c r="E34" s="337"/>
      <c r="F34" s="337"/>
      <c r="G34" s="337"/>
      <c r="H34" s="337"/>
      <c r="I34" s="304" t="s">
        <v>89</v>
      </c>
      <c r="J34" s="309" t="s">
        <v>2</v>
      </c>
      <c r="K34" s="341" t="s">
        <v>3</v>
      </c>
    </row>
    <row r="35" spans="1:12" s="3" customFormat="1" ht="12.75" customHeight="1" thickBot="1">
      <c r="A35" s="299"/>
      <c r="B35" s="300"/>
      <c r="C35" s="302"/>
      <c r="D35" s="302"/>
      <c r="E35" s="302"/>
      <c r="F35" s="302"/>
      <c r="G35" s="302"/>
      <c r="H35" s="302"/>
      <c r="I35" s="304"/>
      <c r="J35" s="306"/>
      <c r="K35" s="331"/>
    </row>
    <row r="36" spans="1:12" s="3" customFormat="1" ht="13.5" customHeight="1" thickBot="1">
      <c r="A36" s="299"/>
      <c r="B36" s="300"/>
      <c r="C36" s="37" t="s">
        <v>4</v>
      </c>
      <c r="D36" s="38" t="s">
        <v>5</v>
      </c>
      <c r="E36" s="39" t="s">
        <v>6</v>
      </c>
      <c r="F36" s="39" t="s">
        <v>7</v>
      </c>
      <c r="G36" s="39" t="s">
        <v>127</v>
      </c>
      <c r="H36" s="205" t="s">
        <v>128</v>
      </c>
      <c r="I36" s="305"/>
      <c r="J36" s="306"/>
      <c r="K36" s="332"/>
    </row>
    <row r="37" spans="1:12" s="3" customFormat="1" ht="13.5" customHeight="1" thickBot="1">
      <c r="A37" s="323" t="s">
        <v>87</v>
      </c>
      <c r="B37" s="324"/>
      <c r="C37" s="325"/>
      <c r="D37" s="325"/>
      <c r="E37" s="325"/>
      <c r="F37" s="325"/>
      <c r="G37" s="325"/>
      <c r="H37" s="325"/>
      <c r="I37" s="324"/>
      <c r="J37" s="324"/>
      <c r="K37" s="329"/>
    </row>
    <row r="38" spans="1:12" s="10" customFormat="1">
      <c r="A38" s="43">
        <v>1</v>
      </c>
      <c r="B38" s="44" t="s">
        <v>8</v>
      </c>
      <c r="C38" s="45">
        <f t="shared" ref="C38:C39" si="6">SUM(D38:H38)</f>
        <v>30</v>
      </c>
      <c r="D38" s="46"/>
      <c r="E38" s="47"/>
      <c r="F38" s="48">
        <v>30</v>
      </c>
      <c r="G38" s="234"/>
      <c r="H38" s="49"/>
      <c r="I38" s="45" t="s">
        <v>119</v>
      </c>
      <c r="J38" s="50"/>
      <c r="K38" s="51">
        <v>1</v>
      </c>
      <c r="L38" s="12"/>
    </row>
    <row r="39" spans="1:12" s="4" customFormat="1" ht="12.75" customHeight="1">
      <c r="A39" s="52">
        <v>2</v>
      </c>
      <c r="B39" s="53" t="s">
        <v>9</v>
      </c>
      <c r="C39" s="54">
        <f t="shared" si="6"/>
        <v>15</v>
      </c>
      <c r="D39" s="23"/>
      <c r="E39" s="24"/>
      <c r="F39" s="24">
        <v>15</v>
      </c>
      <c r="G39" s="235"/>
      <c r="H39" s="25"/>
      <c r="I39" s="54" t="s">
        <v>119</v>
      </c>
      <c r="J39" s="58"/>
      <c r="K39" s="59">
        <v>1</v>
      </c>
    </row>
    <row r="40" spans="1:12" s="4" customFormat="1">
      <c r="A40" s="52">
        <v>3</v>
      </c>
      <c r="B40" s="71" t="s">
        <v>95</v>
      </c>
      <c r="C40" s="54">
        <f t="shared" ref="C40:C44" si="7">SUM(D40:H40)</f>
        <v>30</v>
      </c>
      <c r="D40" s="55">
        <v>15</v>
      </c>
      <c r="E40" s="56">
        <v>15</v>
      </c>
      <c r="F40" s="56"/>
      <c r="G40" s="236"/>
      <c r="H40" s="57"/>
      <c r="I40" s="54" t="s">
        <v>30</v>
      </c>
      <c r="J40" s="77">
        <v>3</v>
      </c>
      <c r="K40" s="74">
        <v>3</v>
      </c>
    </row>
    <row r="41" spans="1:12" s="4" customFormat="1">
      <c r="A41" s="52">
        <v>4</v>
      </c>
      <c r="B41" s="53" t="s">
        <v>96</v>
      </c>
      <c r="C41" s="54">
        <f t="shared" si="7"/>
        <v>45</v>
      </c>
      <c r="D41" s="23">
        <v>15</v>
      </c>
      <c r="E41" s="24">
        <v>30</v>
      </c>
      <c r="F41" s="24"/>
      <c r="G41" s="235"/>
      <c r="H41" s="25"/>
      <c r="I41" s="19" t="s">
        <v>30</v>
      </c>
      <c r="J41" s="26">
        <v>4</v>
      </c>
      <c r="K41" s="59">
        <v>4</v>
      </c>
    </row>
    <row r="42" spans="1:12" s="4" customFormat="1">
      <c r="A42" s="52">
        <v>5</v>
      </c>
      <c r="B42" s="53" t="s">
        <v>97</v>
      </c>
      <c r="C42" s="54">
        <f t="shared" si="7"/>
        <v>45</v>
      </c>
      <c r="D42" s="23">
        <v>15</v>
      </c>
      <c r="E42" s="24">
        <v>30</v>
      </c>
      <c r="F42" s="24"/>
      <c r="G42" s="235"/>
      <c r="H42" s="25"/>
      <c r="I42" s="19" t="s">
        <v>30</v>
      </c>
      <c r="J42" s="26">
        <v>4</v>
      </c>
      <c r="K42" s="59">
        <v>4</v>
      </c>
    </row>
    <row r="43" spans="1:12" s="4" customFormat="1">
      <c r="A43" s="52">
        <v>6</v>
      </c>
      <c r="B43" s="53" t="s">
        <v>98</v>
      </c>
      <c r="C43" s="54">
        <f t="shared" si="7"/>
        <v>15</v>
      </c>
      <c r="D43" s="23"/>
      <c r="E43" s="24"/>
      <c r="F43" s="24">
        <v>15</v>
      </c>
      <c r="G43" s="235"/>
      <c r="H43" s="25"/>
      <c r="I43" s="19" t="s">
        <v>32</v>
      </c>
      <c r="J43" s="26">
        <v>1</v>
      </c>
      <c r="K43" s="59">
        <v>1</v>
      </c>
    </row>
    <row r="44" spans="1:12" s="4" customFormat="1">
      <c r="A44" s="52">
        <v>7</v>
      </c>
      <c r="B44" s="75" t="s">
        <v>99</v>
      </c>
      <c r="C44" s="54">
        <f t="shared" si="7"/>
        <v>15</v>
      </c>
      <c r="D44" s="62"/>
      <c r="E44" s="63"/>
      <c r="F44" s="63">
        <v>15</v>
      </c>
      <c r="G44" s="237"/>
      <c r="H44" s="64"/>
      <c r="I44" s="20" t="s">
        <v>32</v>
      </c>
      <c r="J44" s="26">
        <v>1</v>
      </c>
      <c r="K44" s="59">
        <v>1</v>
      </c>
    </row>
    <row r="45" spans="1:12" s="4" customFormat="1">
      <c r="A45" s="78">
        <v>8</v>
      </c>
      <c r="B45" s="75" t="s">
        <v>33</v>
      </c>
      <c r="C45" s="20">
        <f>SUM(D45:H45)</f>
        <v>15</v>
      </c>
      <c r="D45" s="62"/>
      <c r="E45" s="63"/>
      <c r="F45" s="63">
        <v>15</v>
      </c>
      <c r="G45" s="237"/>
      <c r="H45" s="64"/>
      <c r="I45" s="20" t="s">
        <v>32</v>
      </c>
      <c r="J45" s="27"/>
      <c r="K45" s="65">
        <v>1</v>
      </c>
      <c r="L45" s="11"/>
    </row>
    <row r="46" spans="1:12" s="4" customFormat="1" ht="12.75" thickBot="1">
      <c r="A46" s="233">
        <v>9</v>
      </c>
      <c r="B46" s="248" t="s">
        <v>82</v>
      </c>
      <c r="C46" s="229">
        <f>SUM(D46:H46)</f>
        <v>20</v>
      </c>
      <c r="D46" s="230"/>
      <c r="E46" s="230"/>
      <c r="F46" s="230"/>
      <c r="G46" s="238">
        <v>20</v>
      </c>
      <c r="H46" s="230"/>
      <c r="I46" s="229" t="s">
        <v>32</v>
      </c>
      <c r="J46" s="231"/>
      <c r="K46" s="232">
        <v>1</v>
      </c>
      <c r="L46" s="11"/>
    </row>
    <row r="47" spans="1:12" s="4" customFormat="1" ht="13.5" customHeight="1" thickBot="1">
      <c r="A47" s="349" t="s">
        <v>92</v>
      </c>
      <c r="B47" s="350"/>
      <c r="C47" s="67">
        <f>SUM(C38:C46)</f>
        <v>230</v>
      </c>
      <c r="D47" s="79">
        <f>SUM(D38:D45)</f>
        <v>45</v>
      </c>
      <c r="E47" s="79">
        <f t="shared" ref="E47:H47" si="8">SUM(E38:E45)</f>
        <v>75</v>
      </c>
      <c r="F47" s="79">
        <f t="shared" si="8"/>
        <v>90</v>
      </c>
      <c r="G47" s="79">
        <f>SUM(G38:G46)</f>
        <v>20</v>
      </c>
      <c r="H47" s="79">
        <f t="shared" si="8"/>
        <v>0</v>
      </c>
      <c r="I47" s="68"/>
      <c r="J47" s="69"/>
      <c r="K47" s="70">
        <f>SUM(K38:K46)</f>
        <v>17</v>
      </c>
      <c r="L47" s="11"/>
    </row>
    <row r="48" spans="1:12" s="9" customFormat="1" ht="18" customHeight="1" thickBot="1">
      <c r="A48" s="346" t="s">
        <v>43</v>
      </c>
      <c r="B48" s="347"/>
      <c r="C48" s="348"/>
      <c r="D48" s="347"/>
      <c r="E48" s="347"/>
      <c r="F48" s="347"/>
      <c r="G48" s="347"/>
      <c r="H48" s="347"/>
      <c r="I48" s="348"/>
      <c r="J48" s="27"/>
      <c r="K48" s="177"/>
    </row>
    <row r="49" spans="1:12" ht="24">
      <c r="A49" s="185">
        <v>9</v>
      </c>
      <c r="B49" s="80" t="s">
        <v>44</v>
      </c>
      <c r="C49" s="81">
        <f t="shared" ref="C49:C52" si="9">SUM(D49:H49)</f>
        <v>30</v>
      </c>
      <c r="D49" s="82">
        <v>15</v>
      </c>
      <c r="E49" s="48">
        <v>15</v>
      </c>
      <c r="F49" s="212"/>
      <c r="G49" s="239"/>
      <c r="H49" s="83"/>
      <c r="I49" s="84" t="s">
        <v>30</v>
      </c>
      <c r="J49" s="27"/>
      <c r="K49" s="186">
        <v>3</v>
      </c>
    </row>
    <row r="50" spans="1:12">
      <c r="A50" s="89">
        <v>10</v>
      </c>
      <c r="B50" s="86" t="s">
        <v>55</v>
      </c>
      <c r="C50" s="23">
        <f t="shared" si="9"/>
        <v>30</v>
      </c>
      <c r="D50" s="87">
        <v>15</v>
      </c>
      <c r="E50" s="24">
        <v>15</v>
      </c>
      <c r="F50" s="210"/>
      <c r="G50" s="240"/>
      <c r="H50" s="90"/>
      <c r="I50" s="25" t="s">
        <v>30</v>
      </c>
      <c r="J50" s="27"/>
      <c r="K50" s="187">
        <v>2</v>
      </c>
      <c r="L50" s="11"/>
    </row>
    <row r="51" spans="1:12">
      <c r="A51" s="89">
        <v>11</v>
      </c>
      <c r="B51" s="88" t="s">
        <v>45</v>
      </c>
      <c r="C51" s="23">
        <f t="shared" si="9"/>
        <v>30</v>
      </c>
      <c r="D51" s="89"/>
      <c r="E51" s="24">
        <v>30</v>
      </c>
      <c r="F51" s="210"/>
      <c r="G51" s="240"/>
      <c r="H51" s="90"/>
      <c r="I51" s="25" t="s">
        <v>32</v>
      </c>
      <c r="J51" s="27"/>
      <c r="K51" s="59">
        <v>3</v>
      </c>
      <c r="L51" s="11"/>
    </row>
    <row r="52" spans="1:12">
      <c r="A52" s="89">
        <v>12</v>
      </c>
      <c r="B52" s="88" t="s">
        <v>46</v>
      </c>
      <c r="C52" s="23">
        <f t="shared" si="9"/>
        <v>30</v>
      </c>
      <c r="D52" s="89"/>
      <c r="E52" s="24">
        <v>30</v>
      </c>
      <c r="F52" s="210"/>
      <c r="G52" s="240"/>
      <c r="H52" s="90"/>
      <c r="I52" s="25" t="s">
        <v>32</v>
      </c>
      <c r="J52" s="27"/>
      <c r="K52" s="59">
        <v>3</v>
      </c>
      <c r="L52" s="11"/>
    </row>
    <row r="53" spans="1:12" ht="12.75" thickBot="1">
      <c r="A53" s="92">
        <v>13</v>
      </c>
      <c r="B53" s="91" t="s">
        <v>47</v>
      </c>
      <c r="C53" s="62">
        <f>SUM(D53:H53)</f>
        <v>30</v>
      </c>
      <c r="D53" s="92"/>
      <c r="E53" s="63">
        <v>30</v>
      </c>
      <c r="F53" s="211"/>
      <c r="G53" s="241"/>
      <c r="H53" s="93"/>
      <c r="I53" s="64" t="s">
        <v>32</v>
      </c>
      <c r="J53" s="27"/>
      <c r="K53" s="65">
        <v>2</v>
      </c>
      <c r="L53" s="11"/>
    </row>
    <row r="54" spans="1:12" ht="13.5" customHeight="1" thickBot="1">
      <c r="A54" s="349" t="s">
        <v>92</v>
      </c>
      <c r="B54" s="350"/>
      <c r="C54" s="95">
        <f>SUM(C49:C53)</f>
        <v>150</v>
      </c>
      <c r="D54" s="243">
        <f>SUM(D49:D53)</f>
        <v>30</v>
      </c>
      <c r="E54" s="242">
        <f t="shared" ref="E54:H54" si="10">SUM(E49:E53)</f>
        <v>120</v>
      </c>
      <c r="F54" s="242">
        <f t="shared" si="10"/>
        <v>0</v>
      </c>
      <c r="G54" s="242">
        <f t="shared" si="10"/>
        <v>0</v>
      </c>
      <c r="H54" s="244">
        <f t="shared" si="10"/>
        <v>0</v>
      </c>
      <c r="I54" s="96"/>
      <c r="J54" s="97"/>
      <c r="K54" s="98">
        <f>SUM(K49:K53)</f>
        <v>13</v>
      </c>
      <c r="L54" s="11"/>
    </row>
    <row r="55" spans="1:12" s="9" customFormat="1" ht="18" customHeight="1" thickBot="1">
      <c r="A55" s="346" t="s">
        <v>59</v>
      </c>
      <c r="B55" s="348"/>
      <c r="C55" s="348"/>
      <c r="D55" s="348"/>
      <c r="E55" s="348"/>
      <c r="F55" s="348"/>
      <c r="G55" s="348"/>
      <c r="H55" s="348"/>
      <c r="I55" s="348"/>
      <c r="J55" s="27"/>
      <c r="K55" s="177"/>
    </row>
    <row r="56" spans="1:12">
      <c r="A56" s="78">
        <v>9</v>
      </c>
      <c r="B56" s="99" t="s">
        <v>60</v>
      </c>
      <c r="C56" s="18">
        <f>SUM(D56:H56)</f>
        <v>30</v>
      </c>
      <c r="D56" s="81">
        <v>15</v>
      </c>
      <c r="E56" s="100">
        <v>15</v>
      </c>
      <c r="F56" s="214"/>
      <c r="G56" s="100"/>
      <c r="H56" s="84"/>
      <c r="I56" s="18" t="s">
        <v>32</v>
      </c>
      <c r="J56" s="27"/>
      <c r="K56" s="186">
        <v>2</v>
      </c>
    </row>
    <row r="57" spans="1:12">
      <c r="A57" s="66">
        <v>10</v>
      </c>
      <c r="B57" s="101" t="s">
        <v>61</v>
      </c>
      <c r="C57" s="20">
        <f>SUM(D57:H57)</f>
        <v>30</v>
      </c>
      <c r="D57" s="102"/>
      <c r="E57" s="103">
        <v>30</v>
      </c>
      <c r="F57" s="245"/>
      <c r="G57" s="103"/>
      <c r="H57" s="104"/>
      <c r="I57" s="21" t="s">
        <v>32</v>
      </c>
      <c r="J57" s="27">
        <v>1</v>
      </c>
      <c r="K57" s="176">
        <v>3</v>
      </c>
    </row>
    <row r="58" spans="1:12" ht="24">
      <c r="A58" s="188">
        <v>11</v>
      </c>
      <c r="B58" s="35" t="s">
        <v>62</v>
      </c>
      <c r="C58" s="20">
        <f>SUM(D58:H58)</f>
        <v>45</v>
      </c>
      <c r="D58" s="23">
        <v>30</v>
      </c>
      <c r="E58" s="24">
        <v>15</v>
      </c>
      <c r="F58" s="210"/>
      <c r="G58" s="24"/>
      <c r="H58" s="25"/>
      <c r="I58" s="19" t="s">
        <v>30</v>
      </c>
      <c r="J58" s="27"/>
      <c r="K58" s="59">
        <v>4</v>
      </c>
    </row>
    <row r="59" spans="1:12">
      <c r="A59" s="66">
        <v>12</v>
      </c>
      <c r="B59" s="105" t="s">
        <v>63</v>
      </c>
      <c r="C59" s="19">
        <f>SUM(D59:H59)</f>
        <v>15</v>
      </c>
      <c r="D59" s="106"/>
      <c r="E59" s="107"/>
      <c r="F59" s="246">
        <v>15</v>
      </c>
      <c r="G59" s="107"/>
      <c r="H59" s="108"/>
      <c r="I59" s="109" t="s">
        <v>32</v>
      </c>
      <c r="J59" s="27"/>
      <c r="K59" s="189">
        <v>1</v>
      </c>
    </row>
    <row r="60" spans="1:12" ht="12.75" thickBot="1">
      <c r="A60" s="66">
        <v>13</v>
      </c>
      <c r="B60" s="111" t="s">
        <v>64</v>
      </c>
      <c r="C60" s="20">
        <f>SUM(D60:H60)</f>
        <v>50</v>
      </c>
      <c r="D60" s="112"/>
      <c r="E60" s="113"/>
      <c r="F60" s="215"/>
      <c r="G60" s="113"/>
      <c r="H60" s="109">
        <v>50</v>
      </c>
      <c r="I60" s="109" t="s">
        <v>32</v>
      </c>
      <c r="J60" s="27">
        <v>2</v>
      </c>
      <c r="K60" s="179">
        <v>3</v>
      </c>
    </row>
    <row r="61" spans="1:12" ht="13.5" customHeight="1" thickBot="1">
      <c r="A61" s="349" t="s">
        <v>92</v>
      </c>
      <c r="B61" s="350"/>
      <c r="C61" s="114">
        <f>C56+C57+C58+C59+C60</f>
        <v>170</v>
      </c>
      <c r="D61" s="115">
        <f>D56+D57+D58++D59+D60</f>
        <v>45</v>
      </c>
      <c r="E61" s="247">
        <f t="shared" ref="E61:G61" si="11">E56+E57+E58++E59+E60</f>
        <v>60</v>
      </c>
      <c r="F61" s="247">
        <f t="shared" si="11"/>
        <v>15</v>
      </c>
      <c r="G61" s="247">
        <f t="shared" si="11"/>
        <v>0</v>
      </c>
      <c r="H61" s="17">
        <f>H56+H57+H58+H59+H60</f>
        <v>50</v>
      </c>
      <c r="I61" s="17"/>
      <c r="J61" s="115"/>
      <c r="K61" s="190">
        <f>K56+K57+K58+K59+K60</f>
        <v>13</v>
      </c>
    </row>
    <row r="62" spans="1:12" ht="13.5" customHeight="1" thickBot="1">
      <c r="A62" s="351" t="s">
        <v>109</v>
      </c>
      <c r="B62" s="352"/>
      <c r="C62" s="117">
        <f>C47+C54</f>
        <v>380</v>
      </c>
      <c r="D62" s="169">
        <f>D47+D54</f>
        <v>75</v>
      </c>
      <c r="E62" s="169">
        <f t="shared" ref="E62:G62" si="12">E47+E54</f>
        <v>195</v>
      </c>
      <c r="F62" s="169">
        <f t="shared" si="12"/>
        <v>90</v>
      </c>
      <c r="G62" s="169">
        <f t="shared" si="12"/>
        <v>20</v>
      </c>
      <c r="H62" s="169">
        <v>0</v>
      </c>
      <c r="I62" s="17"/>
      <c r="J62" s="115"/>
      <c r="K62" s="190">
        <f>K47+K54</f>
        <v>30</v>
      </c>
    </row>
    <row r="63" spans="1:12" ht="13.5" customHeight="1" thickBot="1">
      <c r="A63" s="333" t="s">
        <v>110</v>
      </c>
      <c r="B63" s="334"/>
      <c r="C63" s="181">
        <f>C47+C61</f>
        <v>400</v>
      </c>
      <c r="D63" s="258">
        <f>D47+D61</f>
        <v>90</v>
      </c>
      <c r="E63" s="258">
        <f t="shared" ref="E63:G63" si="13">E47+E61</f>
        <v>135</v>
      </c>
      <c r="F63" s="258">
        <f t="shared" si="13"/>
        <v>105</v>
      </c>
      <c r="G63" s="258">
        <f t="shared" si="13"/>
        <v>20</v>
      </c>
      <c r="H63" s="258">
        <f>H61</f>
        <v>50</v>
      </c>
      <c r="I63" s="183"/>
      <c r="J63" s="182"/>
      <c r="K63" s="184">
        <f>K47+K61</f>
        <v>30</v>
      </c>
    </row>
    <row r="64" spans="1:12" s="3" customFormat="1" ht="13.5" customHeight="1" thickBot="1">
      <c r="A64" s="320" t="s">
        <v>0</v>
      </c>
      <c r="B64" s="321" t="s">
        <v>1</v>
      </c>
      <c r="C64" s="343" t="s">
        <v>88</v>
      </c>
      <c r="D64" s="344"/>
      <c r="E64" s="344"/>
      <c r="F64" s="344"/>
      <c r="G64" s="344"/>
      <c r="H64" s="345"/>
      <c r="I64" s="307" t="s">
        <v>89</v>
      </c>
      <c r="J64" s="309" t="s">
        <v>2</v>
      </c>
      <c r="K64" s="331" t="s">
        <v>3</v>
      </c>
    </row>
    <row r="65" spans="1:12" s="3" customFormat="1" ht="12.75" customHeight="1" thickBot="1">
      <c r="A65" s="299"/>
      <c r="B65" s="300"/>
      <c r="C65" s="343"/>
      <c r="D65" s="344"/>
      <c r="E65" s="344"/>
      <c r="F65" s="344"/>
      <c r="G65" s="344"/>
      <c r="H65" s="345"/>
      <c r="I65" s="307"/>
      <c r="J65" s="306"/>
      <c r="K65" s="331"/>
    </row>
    <row r="66" spans="1:12" s="3" customFormat="1" ht="13.5" customHeight="1" thickBot="1">
      <c r="A66" s="302"/>
      <c r="B66" s="322"/>
      <c r="C66" s="37" t="s">
        <v>4</v>
      </c>
      <c r="D66" s="38" t="s">
        <v>5</v>
      </c>
      <c r="E66" s="39" t="s">
        <v>6</v>
      </c>
      <c r="F66" s="39" t="s">
        <v>7</v>
      </c>
      <c r="G66" s="39" t="s">
        <v>127</v>
      </c>
      <c r="H66" s="205" t="s">
        <v>128</v>
      </c>
      <c r="I66" s="307"/>
      <c r="J66" s="308"/>
      <c r="K66" s="342"/>
    </row>
    <row r="67" spans="1:12" s="3" customFormat="1" ht="13.5" customHeight="1" thickBot="1">
      <c r="A67" s="338" t="s">
        <v>86</v>
      </c>
      <c r="B67" s="339"/>
      <c r="C67" s="339"/>
      <c r="D67" s="339"/>
      <c r="E67" s="339"/>
      <c r="F67" s="339"/>
      <c r="G67" s="339"/>
      <c r="H67" s="339"/>
      <c r="I67" s="339"/>
      <c r="J67" s="339"/>
      <c r="K67" s="340"/>
    </row>
    <row r="68" spans="1:12" s="10" customFormat="1">
      <c r="A68" s="54">
        <v>1</v>
      </c>
      <c r="B68" s="71" t="s">
        <v>8</v>
      </c>
      <c r="C68" s="54">
        <f t="shared" ref="C68:C69" si="14">SUM(D68:H68)</f>
        <v>30</v>
      </c>
      <c r="D68" s="55"/>
      <c r="E68" s="72"/>
      <c r="F68" s="56">
        <v>30</v>
      </c>
      <c r="G68" s="48"/>
      <c r="H68" s="73"/>
      <c r="I68" s="54" t="s">
        <v>122</v>
      </c>
      <c r="J68" s="28"/>
      <c r="K68" s="77">
        <v>1</v>
      </c>
      <c r="L68" s="12"/>
    </row>
    <row r="69" spans="1:12" s="4" customFormat="1">
      <c r="A69" s="54">
        <v>2</v>
      </c>
      <c r="B69" s="53" t="s">
        <v>9</v>
      </c>
      <c r="C69" s="54">
        <f t="shared" si="14"/>
        <v>15</v>
      </c>
      <c r="D69" s="23"/>
      <c r="E69" s="24"/>
      <c r="F69" s="24">
        <v>15</v>
      </c>
      <c r="G69" s="24"/>
      <c r="H69" s="25"/>
      <c r="I69" s="54" t="s">
        <v>122</v>
      </c>
      <c r="J69" s="58"/>
      <c r="K69" s="26">
        <v>1</v>
      </c>
    </row>
    <row r="70" spans="1:12" s="7" customFormat="1">
      <c r="A70" s="54">
        <v>3</v>
      </c>
      <c r="B70" s="75" t="s">
        <v>105</v>
      </c>
      <c r="C70" s="54">
        <f t="shared" ref="C70:C74" si="15">SUM(D70:H70)</f>
        <v>30</v>
      </c>
      <c r="D70" s="62"/>
      <c r="E70" s="63">
        <v>30</v>
      </c>
      <c r="F70" s="63"/>
      <c r="G70" s="63"/>
      <c r="H70" s="64"/>
      <c r="I70" s="20" t="s">
        <v>34</v>
      </c>
      <c r="J70" s="16">
        <v>5</v>
      </c>
      <c r="K70" s="26">
        <v>2</v>
      </c>
      <c r="L70" s="11"/>
    </row>
    <row r="71" spans="1:12" s="7" customFormat="1">
      <c r="A71" s="54">
        <v>4</v>
      </c>
      <c r="B71" s="53" t="s">
        <v>106</v>
      </c>
      <c r="C71" s="54">
        <f t="shared" si="15"/>
        <v>45</v>
      </c>
      <c r="D71" s="23">
        <v>15</v>
      </c>
      <c r="E71" s="24">
        <v>30</v>
      </c>
      <c r="F71" s="24"/>
      <c r="G71" s="24"/>
      <c r="H71" s="25"/>
      <c r="I71" s="19" t="s">
        <v>35</v>
      </c>
      <c r="J71" s="16">
        <v>5</v>
      </c>
      <c r="K71" s="26">
        <v>3</v>
      </c>
      <c r="L71" s="11"/>
    </row>
    <row r="72" spans="1:12" s="7" customFormat="1">
      <c r="A72" s="54">
        <v>5</v>
      </c>
      <c r="B72" s="75" t="s">
        <v>107</v>
      </c>
      <c r="C72" s="54">
        <f t="shared" si="15"/>
        <v>30</v>
      </c>
      <c r="D72" s="62"/>
      <c r="E72" s="63"/>
      <c r="F72" s="63"/>
      <c r="G72" s="63"/>
      <c r="H72" s="64">
        <v>30</v>
      </c>
      <c r="I72" s="20" t="s">
        <v>34</v>
      </c>
      <c r="J72" s="16"/>
      <c r="K72" s="94">
        <v>1</v>
      </c>
      <c r="L72" s="11"/>
    </row>
    <row r="73" spans="1:12" s="7" customFormat="1">
      <c r="A73" s="54">
        <v>6</v>
      </c>
      <c r="B73" s="75" t="s">
        <v>123</v>
      </c>
      <c r="C73" s="54">
        <f t="shared" si="15"/>
        <v>15</v>
      </c>
      <c r="D73" s="62"/>
      <c r="E73" s="63"/>
      <c r="F73" s="63">
        <v>15</v>
      </c>
      <c r="G73" s="63"/>
      <c r="H73" s="64"/>
      <c r="I73" s="20" t="s">
        <v>34</v>
      </c>
      <c r="J73" s="16"/>
      <c r="K73" s="94">
        <v>1</v>
      </c>
      <c r="L73" s="11"/>
    </row>
    <row r="74" spans="1:12" s="9" customFormat="1" ht="12" customHeight="1">
      <c r="A74" s="54">
        <v>7</v>
      </c>
      <c r="B74" s="75" t="s">
        <v>108</v>
      </c>
      <c r="C74" s="54">
        <f t="shared" si="15"/>
        <v>30</v>
      </c>
      <c r="D74" s="62"/>
      <c r="E74" s="63"/>
      <c r="F74" s="63">
        <v>30</v>
      </c>
      <c r="G74" s="63"/>
      <c r="H74" s="64"/>
      <c r="I74" s="20" t="s">
        <v>34</v>
      </c>
      <c r="J74" s="16"/>
      <c r="K74" s="94">
        <v>1</v>
      </c>
    </row>
    <row r="75" spans="1:12">
      <c r="A75" s="54">
        <v>8</v>
      </c>
      <c r="B75" s="75" t="s">
        <v>40</v>
      </c>
      <c r="C75" s="54">
        <f t="shared" si="1"/>
        <v>30</v>
      </c>
      <c r="D75" s="62"/>
      <c r="E75" s="63">
        <v>30</v>
      </c>
      <c r="F75" s="63"/>
      <c r="G75" s="63"/>
      <c r="H75" s="64"/>
      <c r="I75" s="19" t="s">
        <v>34</v>
      </c>
      <c r="J75" s="16"/>
      <c r="K75" s="94">
        <v>2</v>
      </c>
      <c r="L75" s="11"/>
    </row>
    <row r="76" spans="1:12">
      <c r="A76" s="54">
        <v>9</v>
      </c>
      <c r="B76" s="75" t="s">
        <v>33</v>
      </c>
      <c r="C76" s="54">
        <f t="shared" si="1"/>
        <v>15</v>
      </c>
      <c r="D76" s="62"/>
      <c r="E76" s="63"/>
      <c r="F76" s="63">
        <v>15</v>
      </c>
      <c r="G76" s="24"/>
      <c r="H76" s="62"/>
      <c r="I76" s="19" t="s">
        <v>34</v>
      </c>
      <c r="J76" s="16"/>
      <c r="K76" s="203">
        <v>1</v>
      </c>
      <c r="L76" s="11"/>
    </row>
    <row r="77" spans="1:12">
      <c r="A77" s="54">
        <v>10</v>
      </c>
      <c r="B77" s="75" t="s">
        <v>82</v>
      </c>
      <c r="C77" s="54">
        <f t="shared" si="1"/>
        <v>20</v>
      </c>
      <c r="D77" s="62"/>
      <c r="E77" s="63"/>
      <c r="F77" s="63"/>
      <c r="G77" s="211">
        <v>20</v>
      </c>
      <c r="H77" s="118"/>
      <c r="I77" s="19" t="s">
        <v>34</v>
      </c>
      <c r="J77" s="16"/>
      <c r="K77" s="94">
        <v>1</v>
      </c>
      <c r="L77" s="11"/>
    </row>
    <row r="78" spans="1:12" ht="12.75" thickBot="1">
      <c r="A78" s="21">
        <v>11</v>
      </c>
      <c r="B78" s="75" t="s">
        <v>36</v>
      </c>
      <c r="C78" s="54">
        <f t="shared" si="1"/>
        <v>80</v>
      </c>
      <c r="D78" s="62"/>
      <c r="E78" s="63"/>
      <c r="F78" s="63"/>
      <c r="G78" s="211">
        <v>80</v>
      </c>
      <c r="H78" s="118"/>
      <c r="I78" s="249" t="s">
        <v>34</v>
      </c>
      <c r="J78" s="16"/>
      <c r="K78" s="94">
        <v>3</v>
      </c>
      <c r="L78" s="11"/>
    </row>
    <row r="79" spans="1:12" ht="13.5" customHeight="1" thickBot="1">
      <c r="A79" s="353" t="s">
        <v>92</v>
      </c>
      <c r="B79" s="354"/>
      <c r="C79" s="124">
        <f>SUM(C68:C78)</f>
        <v>340</v>
      </c>
      <c r="D79" s="125">
        <f>SUM(D68:D78)</f>
        <v>15</v>
      </c>
      <c r="E79" s="125">
        <f t="shared" ref="E79:G79" si="16">SUM(E68:E78)</f>
        <v>90</v>
      </c>
      <c r="F79" s="125">
        <f t="shared" si="16"/>
        <v>105</v>
      </c>
      <c r="G79" s="125">
        <f t="shared" si="16"/>
        <v>100</v>
      </c>
      <c r="H79" s="124">
        <f>SUM(H68:H78)</f>
        <v>30</v>
      </c>
      <c r="I79" s="126"/>
      <c r="J79" s="127"/>
      <c r="K79" s="191">
        <f>SUM(K68:K78)</f>
        <v>17</v>
      </c>
      <c r="L79" s="11"/>
    </row>
    <row r="80" spans="1:12" ht="13.5" thickBot="1">
      <c r="A80" s="310" t="s">
        <v>43</v>
      </c>
      <c r="B80" s="311"/>
      <c r="C80" s="311"/>
      <c r="D80" s="311"/>
      <c r="E80" s="311"/>
      <c r="F80" s="311"/>
      <c r="G80" s="311"/>
      <c r="H80" s="311"/>
      <c r="I80" s="312"/>
      <c r="J80" s="192"/>
      <c r="K80" s="193"/>
      <c r="L80" s="11"/>
    </row>
    <row r="81" spans="1:12">
      <c r="A81" s="188">
        <v>11</v>
      </c>
      <c r="B81" s="120" t="s">
        <v>52</v>
      </c>
      <c r="C81" s="21">
        <f t="shared" ref="C81" si="17">SUM(D81:H81)</f>
        <v>45</v>
      </c>
      <c r="D81" s="34">
        <v>15</v>
      </c>
      <c r="E81" s="103">
        <v>30</v>
      </c>
      <c r="F81" s="245"/>
      <c r="G81" s="250"/>
      <c r="H81" s="104"/>
      <c r="I81" s="21" t="s">
        <v>35</v>
      </c>
      <c r="J81" s="27"/>
      <c r="K81" s="194">
        <v>3</v>
      </c>
      <c r="L81" s="11"/>
    </row>
    <row r="82" spans="1:12" s="9" customFormat="1" ht="12" customHeight="1">
      <c r="A82" s="66">
        <v>12</v>
      </c>
      <c r="B82" s="121" t="s">
        <v>81</v>
      </c>
      <c r="C82" s="20">
        <f>SUM(D82:H82)</f>
        <v>30</v>
      </c>
      <c r="D82" s="33"/>
      <c r="E82" s="63">
        <v>30</v>
      </c>
      <c r="F82" s="211"/>
      <c r="G82" s="63"/>
      <c r="H82" s="64"/>
      <c r="I82" s="20" t="s">
        <v>34</v>
      </c>
      <c r="J82" s="27"/>
      <c r="K82" s="65">
        <v>2</v>
      </c>
    </row>
    <row r="83" spans="1:12">
      <c r="A83" s="188">
        <v>13</v>
      </c>
      <c r="B83" s="123" t="s">
        <v>49</v>
      </c>
      <c r="C83" s="19">
        <f t="shared" ref="C83:C84" si="18">SUM(D83:H83)</f>
        <v>15</v>
      </c>
      <c r="D83" s="32"/>
      <c r="E83" s="24">
        <v>15</v>
      </c>
      <c r="F83" s="210"/>
      <c r="G83" s="24"/>
      <c r="H83" s="25"/>
      <c r="I83" s="19" t="s">
        <v>34</v>
      </c>
      <c r="J83" s="27"/>
      <c r="K83" s="59">
        <v>1</v>
      </c>
    </row>
    <row r="84" spans="1:12">
      <c r="A84" s="188">
        <v>14</v>
      </c>
      <c r="B84" s="123" t="s">
        <v>50</v>
      </c>
      <c r="C84" s="19">
        <f t="shared" si="18"/>
        <v>30</v>
      </c>
      <c r="D84" s="32">
        <v>15</v>
      </c>
      <c r="E84" s="24">
        <v>15</v>
      </c>
      <c r="F84" s="210"/>
      <c r="G84" s="24"/>
      <c r="H84" s="25"/>
      <c r="I84" s="19" t="s">
        <v>34</v>
      </c>
      <c r="J84" s="27"/>
      <c r="K84" s="59">
        <v>3</v>
      </c>
    </row>
    <row r="85" spans="1:12" ht="12.75" thickBot="1">
      <c r="A85" s="195">
        <v>15</v>
      </c>
      <c r="B85" s="196" t="s">
        <v>57</v>
      </c>
      <c r="C85" s="153">
        <f>SUM(D85:H85)</f>
        <v>60</v>
      </c>
      <c r="D85" s="197"/>
      <c r="E85" s="155"/>
      <c r="F85" s="213">
        <v>60</v>
      </c>
      <c r="G85" s="155"/>
      <c r="H85" s="198"/>
      <c r="I85" s="153" t="s">
        <v>34</v>
      </c>
      <c r="J85" s="182"/>
      <c r="K85" s="158">
        <v>4</v>
      </c>
    </row>
    <row r="86" spans="1:12" ht="13.5" customHeight="1" thickBot="1">
      <c r="A86" s="355" t="s">
        <v>92</v>
      </c>
      <c r="B86" s="356"/>
      <c r="C86" s="104">
        <f>SUM(C81:C85)</f>
        <v>180</v>
      </c>
      <c r="D86" s="34">
        <f>SUM(D81:D85)</f>
        <v>30</v>
      </c>
      <c r="E86" s="102">
        <f>SUM(E81:E85)</f>
        <v>90</v>
      </c>
      <c r="F86" s="102">
        <f>SUM(F81:F85)</f>
        <v>60</v>
      </c>
      <c r="G86" s="251"/>
      <c r="H86" s="104">
        <v>0</v>
      </c>
      <c r="I86" s="21"/>
      <c r="J86" s="27"/>
      <c r="K86" s="160">
        <f>SUM(K81:K85)</f>
        <v>13</v>
      </c>
    </row>
    <row r="87" spans="1:12" ht="13.5" thickBot="1">
      <c r="A87" s="317" t="s">
        <v>59</v>
      </c>
      <c r="B87" s="314"/>
      <c r="C87" s="318"/>
      <c r="D87" s="318"/>
      <c r="E87" s="318"/>
      <c r="F87" s="318"/>
      <c r="G87" s="318"/>
      <c r="H87" s="318"/>
      <c r="I87" s="319"/>
      <c r="J87" s="16"/>
      <c r="K87" s="17"/>
    </row>
    <row r="88" spans="1:12">
      <c r="A88" s="54">
        <v>11</v>
      </c>
      <c r="B88" s="128" t="s">
        <v>65</v>
      </c>
      <c r="C88" s="129">
        <f t="shared" ref="C88:C94" si="19">SUM(D88:H88)</f>
        <v>30</v>
      </c>
      <c r="D88" s="23">
        <v>15</v>
      </c>
      <c r="E88" s="24"/>
      <c r="F88" s="252">
        <v>15</v>
      </c>
      <c r="G88" s="253"/>
      <c r="H88" s="131"/>
      <c r="I88" s="255" t="s">
        <v>34</v>
      </c>
      <c r="J88" s="16"/>
      <c r="K88" s="132">
        <v>3</v>
      </c>
    </row>
    <row r="89" spans="1:12" ht="12" customHeight="1">
      <c r="A89" s="19">
        <v>12</v>
      </c>
      <c r="B89" s="133" t="s">
        <v>66</v>
      </c>
      <c r="C89" s="19">
        <f t="shared" si="19"/>
        <v>30</v>
      </c>
      <c r="D89" s="23"/>
      <c r="E89" s="24">
        <v>30</v>
      </c>
      <c r="F89" s="246"/>
      <c r="G89" s="107"/>
      <c r="H89" s="108"/>
      <c r="I89" s="166" t="s">
        <v>34</v>
      </c>
      <c r="J89" s="16"/>
      <c r="K89" s="110">
        <v>3</v>
      </c>
    </row>
    <row r="90" spans="1:12">
      <c r="A90" s="19">
        <v>13</v>
      </c>
      <c r="B90" s="35" t="s">
        <v>67</v>
      </c>
      <c r="C90" s="19">
        <f t="shared" si="19"/>
        <v>30</v>
      </c>
      <c r="D90" s="23">
        <v>15</v>
      </c>
      <c r="E90" s="24">
        <v>15</v>
      </c>
      <c r="F90" s="210"/>
      <c r="G90" s="24"/>
      <c r="H90" s="25"/>
      <c r="I90" s="19" t="s">
        <v>34</v>
      </c>
      <c r="J90" s="16">
        <v>1</v>
      </c>
      <c r="K90" s="110">
        <v>2</v>
      </c>
    </row>
    <row r="91" spans="1:12">
      <c r="A91" s="19">
        <v>14</v>
      </c>
      <c r="B91" s="35" t="s">
        <v>68</v>
      </c>
      <c r="C91" s="19">
        <f t="shared" si="19"/>
        <v>30</v>
      </c>
      <c r="D91" s="23">
        <v>15</v>
      </c>
      <c r="E91" s="24">
        <v>15</v>
      </c>
      <c r="F91" s="210"/>
      <c r="G91" s="24"/>
      <c r="H91" s="25"/>
      <c r="I91" s="104" t="s">
        <v>34</v>
      </c>
      <c r="J91" s="16"/>
      <c r="K91" s="110">
        <v>2</v>
      </c>
    </row>
    <row r="92" spans="1:12" s="3" customFormat="1">
      <c r="A92" s="19">
        <v>15</v>
      </c>
      <c r="B92" s="105" t="s">
        <v>69</v>
      </c>
      <c r="C92" s="19">
        <f t="shared" si="19"/>
        <v>15</v>
      </c>
      <c r="D92" s="106"/>
      <c r="E92" s="107"/>
      <c r="F92" s="246">
        <v>15</v>
      </c>
      <c r="G92" s="107"/>
      <c r="H92" s="108"/>
      <c r="I92" s="109" t="s">
        <v>34</v>
      </c>
      <c r="J92" s="16"/>
      <c r="K92" s="110">
        <v>1</v>
      </c>
    </row>
    <row r="93" spans="1:12" s="3" customFormat="1" ht="12.75" customHeight="1">
      <c r="A93" s="20">
        <v>16</v>
      </c>
      <c r="B93" s="111" t="s">
        <v>70</v>
      </c>
      <c r="C93" s="20">
        <f t="shared" si="19"/>
        <v>15</v>
      </c>
      <c r="D93" s="112"/>
      <c r="E93" s="113"/>
      <c r="F93" s="215">
        <v>15</v>
      </c>
      <c r="G93" s="113"/>
      <c r="H93" s="109"/>
      <c r="I93" s="109" t="s">
        <v>34</v>
      </c>
      <c r="J93" s="16"/>
      <c r="K93" s="36">
        <v>1</v>
      </c>
    </row>
    <row r="94" spans="1:12" s="3" customFormat="1" ht="13.5" customHeight="1" thickBot="1">
      <c r="A94" s="20">
        <v>17</v>
      </c>
      <c r="B94" s="134" t="s">
        <v>71</v>
      </c>
      <c r="C94" s="20">
        <f t="shared" si="19"/>
        <v>15</v>
      </c>
      <c r="D94" s="62"/>
      <c r="E94" s="63"/>
      <c r="F94" s="211">
        <v>15</v>
      </c>
      <c r="G94" s="63"/>
      <c r="H94" s="64"/>
      <c r="I94" s="20" t="s">
        <v>34</v>
      </c>
      <c r="J94" s="16"/>
      <c r="K94" s="135">
        <v>1</v>
      </c>
    </row>
    <row r="95" spans="1:12" s="3" customFormat="1" ht="13.5" customHeight="1" thickBot="1">
      <c r="A95" s="349" t="s">
        <v>92</v>
      </c>
      <c r="B95" s="350"/>
      <c r="C95" s="114">
        <f>SUM(C88:C94)</f>
        <v>165</v>
      </c>
      <c r="D95" s="256">
        <f>SUM(D88:D94)</f>
        <v>45</v>
      </c>
      <c r="E95" s="254">
        <f t="shared" ref="E95:G95" si="20">SUM(E88:E94)</f>
        <v>60</v>
      </c>
      <c r="F95" s="254">
        <f t="shared" si="20"/>
        <v>60</v>
      </c>
      <c r="G95" s="254">
        <f t="shared" si="20"/>
        <v>0</v>
      </c>
      <c r="H95" s="260">
        <v>0</v>
      </c>
      <c r="I95" s="117"/>
      <c r="J95" s="115"/>
      <c r="K95" s="119">
        <f>SUM(K88:K94)</f>
        <v>13</v>
      </c>
    </row>
    <row r="96" spans="1:12" ht="13.5" customHeight="1" thickBot="1">
      <c r="A96" s="333" t="s">
        <v>109</v>
      </c>
      <c r="B96" s="334"/>
      <c r="C96" s="124">
        <f>C79+C86</f>
        <v>520</v>
      </c>
      <c r="D96" s="259">
        <f>D79+D86</f>
        <v>45</v>
      </c>
      <c r="E96" s="259">
        <f t="shared" ref="E96:G96" si="21">E79+E86</f>
        <v>180</v>
      </c>
      <c r="F96" s="259">
        <f t="shared" si="21"/>
        <v>165</v>
      </c>
      <c r="G96" s="259">
        <f t="shared" si="21"/>
        <v>100</v>
      </c>
      <c r="H96" s="259">
        <f>H79+H95</f>
        <v>30</v>
      </c>
      <c r="I96" s="29"/>
      <c r="J96" s="16"/>
      <c r="K96" s="116">
        <f>K79+K86</f>
        <v>30</v>
      </c>
    </row>
    <row r="97" spans="1:12" ht="13.5" customHeight="1" thickBot="1">
      <c r="A97" s="333" t="s">
        <v>110</v>
      </c>
      <c r="B97" s="334"/>
      <c r="C97" s="114">
        <f>C79+C95</f>
        <v>505</v>
      </c>
      <c r="D97" s="169">
        <f>D79+D95</f>
        <v>60</v>
      </c>
      <c r="E97" s="169">
        <f t="shared" ref="E97:G97" si="22">E79+E95</f>
        <v>150</v>
      </c>
      <c r="F97" s="169">
        <f t="shared" si="22"/>
        <v>165</v>
      </c>
      <c r="G97" s="169">
        <f t="shared" si="22"/>
        <v>100</v>
      </c>
      <c r="H97" s="169">
        <f>H79+H95</f>
        <v>30</v>
      </c>
      <c r="I97" s="17"/>
      <c r="J97" s="115"/>
      <c r="K97" s="116">
        <f>K79+K95</f>
        <v>30</v>
      </c>
    </row>
    <row r="98" spans="1:12" s="4" customFormat="1" ht="13.5" customHeight="1" thickBot="1">
      <c r="A98" s="320" t="s">
        <v>0</v>
      </c>
      <c r="B98" s="321" t="s">
        <v>1</v>
      </c>
      <c r="C98" s="301" t="s">
        <v>88</v>
      </c>
      <c r="D98" s="301"/>
      <c r="E98" s="301"/>
      <c r="F98" s="301"/>
      <c r="G98" s="301"/>
      <c r="H98" s="301"/>
      <c r="I98" s="303" t="s">
        <v>89</v>
      </c>
      <c r="J98" s="306" t="s">
        <v>2</v>
      </c>
      <c r="K98" s="330" t="s">
        <v>3</v>
      </c>
    </row>
    <row r="99" spans="1:12" s="8" customFormat="1" ht="12.75" thickBot="1">
      <c r="A99" s="299"/>
      <c r="B99" s="300"/>
      <c r="C99" s="302"/>
      <c r="D99" s="302"/>
      <c r="E99" s="302"/>
      <c r="F99" s="302"/>
      <c r="G99" s="302"/>
      <c r="H99" s="302"/>
      <c r="I99" s="304"/>
      <c r="J99" s="306"/>
      <c r="K99" s="331"/>
      <c r="L99" s="1"/>
    </row>
    <row r="100" spans="1:12" s="8" customFormat="1" ht="12.75" thickBot="1">
      <c r="A100" s="302"/>
      <c r="B100" s="322"/>
      <c r="C100" s="41" t="s">
        <v>4</v>
      </c>
      <c r="D100" s="38" t="s">
        <v>5</v>
      </c>
      <c r="E100" s="39" t="s">
        <v>6</v>
      </c>
      <c r="F100" s="39" t="s">
        <v>7</v>
      </c>
      <c r="G100" s="39" t="s">
        <v>127</v>
      </c>
      <c r="H100" s="205" t="s">
        <v>128</v>
      </c>
      <c r="I100" s="307"/>
      <c r="J100" s="308"/>
      <c r="K100" s="331"/>
      <c r="L100" s="1"/>
    </row>
    <row r="101" spans="1:12" s="9" customFormat="1" ht="18" customHeight="1" thickBot="1">
      <c r="A101" s="338" t="s">
        <v>85</v>
      </c>
      <c r="B101" s="339"/>
      <c r="C101" s="339"/>
      <c r="D101" s="339"/>
      <c r="E101" s="339"/>
      <c r="F101" s="339"/>
      <c r="G101" s="339"/>
      <c r="H101" s="339"/>
      <c r="I101" s="339"/>
      <c r="J101" s="339"/>
      <c r="K101" s="340"/>
    </row>
    <row r="102" spans="1:12">
      <c r="A102" s="43">
        <v>1</v>
      </c>
      <c r="B102" s="44" t="s">
        <v>8</v>
      </c>
      <c r="C102" s="45">
        <f t="shared" ref="C102:C103" si="23">SUM(D102:H102)</f>
        <v>15</v>
      </c>
      <c r="D102" s="46"/>
      <c r="E102" s="47"/>
      <c r="F102" s="212">
        <v>15</v>
      </c>
      <c r="G102" s="239"/>
      <c r="H102" s="49"/>
      <c r="I102" s="45" t="s">
        <v>90</v>
      </c>
      <c r="J102" s="50"/>
      <c r="K102" s="51">
        <v>1</v>
      </c>
      <c r="L102" s="11"/>
    </row>
    <row r="103" spans="1:12">
      <c r="A103" s="52">
        <v>2</v>
      </c>
      <c r="B103" s="53" t="s">
        <v>9</v>
      </c>
      <c r="C103" s="54">
        <f t="shared" si="23"/>
        <v>15</v>
      </c>
      <c r="D103" s="23"/>
      <c r="E103" s="24"/>
      <c r="F103" s="210">
        <v>15</v>
      </c>
      <c r="G103" s="240"/>
      <c r="H103" s="25"/>
      <c r="I103" s="19" t="s">
        <v>90</v>
      </c>
      <c r="J103" s="58"/>
      <c r="K103" s="59">
        <v>1</v>
      </c>
      <c r="L103" s="11"/>
    </row>
    <row r="104" spans="1:12">
      <c r="A104" s="52">
        <v>3</v>
      </c>
      <c r="B104" s="71" t="s">
        <v>100</v>
      </c>
      <c r="C104" s="54">
        <f t="shared" ref="C104:C107" si="24">SUM(D104:H104)</f>
        <v>30</v>
      </c>
      <c r="D104" s="55">
        <v>15</v>
      </c>
      <c r="E104" s="56">
        <v>15</v>
      </c>
      <c r="F104" s="261"/>
      <c r="G104" s="262"/>
      <c r="H104" s="57"/>
      <c r="I104" s="54" t="s">
        <v>90</v>
      </c>
      <c r="J104" s="27">
        <v>3</v>
      </c>
      <c r="K104" s="74">
        <v>3</v>
      </c>
      <c r="L104" s="11"/>
    </row>
    <row r="105" spans="1:12" s="9" customFormat="1" ht="12" customHeight="1">
      <c r="A105" s="52">
        <v>4</v>
      </c>
      <c r="B105" s="53" t="s">
        <v>101</v>
      </c>
      <c r="C105" s="54">
        <f t="shared" si="24"/>
        <v>30</v>
      </c>
      <c r="D105" s="23">
        <v>15</v>
      </c>
      <c r="E105" s="24">
        <v>15</v>
      </c>
      <c r="F105" s="210"/>
      <c r="G105" s="240"/>
      <c r="H105" s="25"/>
      <c r="I105" s="19" t="s">
        <v>90</v>
      </c>
      <c r="J105" s="27">
        <v>3</v>
      </c>
      <c r="K105" s="59">
        <v>2</v>
      </c>
    </row>
    <row r="106" spans="1:12">
      <c r="A106" s="52">
        <v>5</v>
      </c>
      <c r="B106" s="53" t="s">
        <v>102</v>
      </c>
      <c r="C106" s="54">
        <f t="shared" si="24"/>
        <v>30</v>
      </c>
      <c r="D106" s="23">
        <v>15</v>
      </c>
      <c r="E106" s="24">
        <v>15</v>
      </c>
      <c r="F106" s="210"/>
      <c r="G106" s="240"/>
      <c r="H106" s="25"/>
      <c r="I106" s="19" t="s">
        <v>37</v>
      </c>
      <c r="J106" s="27"/>
      <c r="K106" s="59">
        <v>3</v>
      </c>
    </row>
    <row r="107" spans="1:12">
      <c r="A107" s="52">
        <v>6</v>
      </c>
      <c r="B107" s="53" t="s">
        <v>103</v>
      </c>
      <c r="C107" s="54">
        <f t="shared" si="24"/>
        <v>45</v>
      </c>
      <c r="D107" s="23">
        <v>30</v>
      </c>
      <c r="E107" s="24">
        <v>15</v>
      </c>
      <c r="F107" s="210"/>
      <c r="G107" s="240"/>
      <c r="H107" s="25"/>
      <c r="I107" s="19" t="s">
        <v>37</v>
      </c>
      <c r="J107" s="136"/>
      <c r="K107" s="59">
        <v>4</v>
      </c>
    </row>
    <row r="108" spans="1:12">
      <c r="A108" s="52">
        <v>7</v>
      </c>
      <c r="B108" s="75" t="s">
        <v>104</v>
      </c>
      <c r="C108" s="54">
        <f>SUM(D108:H108)</f>
        <v>15</v>
      </c>
      <c r="D108" s="62"/>
      <c r="E108" s="63">
        <v>15</v>
      </c>
      <c r="F108" s="211"/>
      <c r="G108" s="241"/>
      <c r="H108" s="64"/>
      <c r="I108" s="20" t="s">
        <v>37</v>
      </c>
      <c r="J108" s="136"/>
      <c r="K108" s="65">
        <v>1</v>
      </c>
    </row>
    <row r="109" spans="1:12" ht="12.75" thickBot="1">
      <c r="A109" s="52">
        <v>8</v>
      </c>
      <c r="B109" s="137" t="s">
        <v>38</v>
      </c>
      <c r="C109" s="20">
        <f t="shared" si="1"/>
        <v>30</v>
      </c>
      <c r="D109" s="62"/>
      <c r="E109" s="63"/>
      <c r="F109" s="211"/>
      <c r="G109" s="241"/>
      <c r="H109" s="64">
        <v>30</v>
      </c>
      <c r="I109" s="138" t="s">
        <v>116</v>
      </c>
      <c r="J109" s="136"/>
      <c r="K109" s="65">
        <v>5</v>
      </c>
    </row>
    <row r="110" spans="1:12" s="3" customFormat="1" ht="12.75" thickBot="1">
      <c r="A110" s="78"/>
      <c r="B110" s="31" t="s">
        <v>92</v>
      </c>
      <c r="C110" s="117">
        <f>SUM(C102:C109)</f>
        <v>210</v>
      </c>
      <c r="D110" s="256">
        <f>SUM(D102:D109)</f>
        <v>75</v>
      </c>
      <c r="E110" s="254">
        <f t="shared" ref="E110:G110" si="25">SUM(E102:E109)</f>
        <v>75</v>
      </c>
      <c r="F110" s="254">
        <f t="shared" si="25"/>
        <v>30</v>
      </c>
      <c r="G110" s="254">
        <f t="shared" si="25"/>
        <v>0</v>
      </c>
      <c r="H110" s="260">
        <f>SUM(H102:H109)</f>
        <v>30</v>
      </c>
      <c r="I110" s="117"/>
      <c r="J110" s="139"/>
      <c r="K110" s="174">
        <f>SUM(K102:K109)</f>
        <v>20</v>
      </c>
    </row>
    <row r="111" spans="1:12" s="3" customFormat="1" ht="12.75" customHeight="1" thickBot="1">
      <c r="A111" s="313" t="s">
        <v>43</v>
      </c>
      <c r="B111" s="314"/>
      <c r="C111" s="314"/>
      <c r="D111" s="314"/>
      <c r="E111" s="314"/>
      <c r="F111" s="314"/>
      <c r="G111" s="314"/>
      <c r="H111" s="314"/>
      <c r="I111" s="315"/>
      <c r="J111" s="27"/>
      <c r="K111" s="175"/>
    </row>
    <row r="112" spans="1:12" s="3" customFormat="1" ht="13.5" customHeight="1">
      <c r="A112" s="78">
        <v>9</v>
      </c>
      <c r="B112" s="199" t="s">
        <v>53</v>
      </c>
      <c r="C112" s="21">
        <f t="shared" ref="C112:C113" si="26">SUM(D112:H112)</f>
        <v>30</v>
      </c>
      <c r="D112" s="34">
        <v>15</v>
      </c>
      <c r="E112" s="103">
        <v>15</v>
      </c>
      <c r="F112" s="250"/>
      <c r="G112" s="250"/>
      <c r="H112" s="263"/>
      <c r="I112" s="21" t="s">
        <v>37</v>
      </c>
      <c r="J112" s="27"/>
      <c r="K112" s="176">
        <v>2</v>
      </c>
    </row>
    <row r="113" spans="1:12" s="3" customFormat="1" ht="13.5" customHeight="1" thickBot="1">
      <c r="A113" s="66">
        <v>10</v>
      </c>
      <c r="B113" s="134" t="s">
        <v>54</v>
      </c>
      <c r="C113" s="20">
        <f t="shared" si="26"/>
        <v>240</v>
      </c>
      <c r="D113" s="33"/>
      <c r="E113" s="63"/>
      <c r="F113" s="63"/>
      <c r="G113" s="63">
        <v>240</v>
      </c>
      <c r="H113" s="164"/>
      <c r="I113" s="20" t="s">
        <v>37</v>
      </c>
      <c r="J113" s="27"/>
      <c r="K113" s="65">
        <v>8</v>
      </c>
    </row>
    <row r="114" spans="1:12" s="10" customFormat="1" ht="13.5" customHeight="1" thickBot="1">
      <c r="A114" s="349" t="s">
        <v>92</v>
      </c>
      <c r="B114" s="350"/>
      <c r="C114" s="96">
        <f>SUM(C112:C113)</f>
        <v>270</v>
      </c>
      <c r="D114" s="140">
        <f>SUM(D112:D113)</f>
        <v>15</v>
      </c>
      <c r="E114" s="140">
        <f t="shared" ref="E114:G114" si="27">SUM(E112:E113)</f>
        <v>15</v>
      </c>
      <c r="F114" s="140">
        <f t="shared" si="27"/>
        <v>0</v>
      </c>
      <c r="G114" s="140">
        <f t="shared" si="27"/>
        <v>240</v>
      </c>
      <c r="H114" s="264">
        <f>SUM(H113)</f>
        <v>0</v>
      </c>
      <c r="I114" s="141"/>
      <c r="J114" s="97"/>
      <c r="K114" s="98">
        <f>SUM(K112:K113)</f>
        <v>10</v>
      </c>
      <c r="L114" s="12"/>
    </row>
    <row r="115" spans="1:12" s="4" customFormat="1" ht="13.5" thickBot="1">
      <c r="A115" s="316" t="s">
        <v>59</v>
      </c>
      <c r="B115" s="314"/>
      <c r="C115" s="314"/>
      <c r="D115" s="314"/>
      <c r="E115" s="314"/>
      <c r="F115" s="314"/>
      <c r="G115" s="314"/>
      <c r="H115" s="314"/>
      <c r="I115" s="315"/>
      <c r="J115" s="27"/>
      <c r="K115" s="177"/>
    </row>
    <row r="116" spans="1:12" ht="24">
      <c r="A116" s="78">
        <v>9</v>
      </c>
      <c r="B116" s="105" t="s">
        <v>72</v>
      </c>
      <c r="C116" s="20">
        <f>SUM(D116:H116)</f>
        <v>30</v>
      </c>
      <c r="D116" s="265"/>
      <c r="E116" s="250"/>
      <c r="F116" s="250">
        <v>30</v>
      </c>
      <c r="G116" s="250"/>
      <c r="H116" s="263"/>
      <c r="I116" s="21" t="s">
        <v>37</v>
      </c>
      <c r="J116" s="27"/>
      <c r="K116" s="176">
        <v>2</v>
      </c>
    </row>
    <row r="117" spans="1:12" ht="12.75" thickBot="1">
      <c r="A117" s="178">
        <v>10</v>
      </c>
      <c r="B117" s="173" t="s">
        <v>54</v>
      </c>
      <c r="C117" s="20">
        <f>SUM(D117:H117)</f>
        <v>240</v>
      </c>
      <c r="D117" s="266"/>
      <c r="E117" s="113"/>
      <c r="F117" s="113"/>
      <c r="G117" s="113">
        <v>240</v>
      </c>
      <c r="H117" s="168"/>
      <c r="I117" s="142" t="s">
        <v>37</v>
      </c>
      <c r="J117" s="27">
        <v>2</v>
      </c>
      <c r="K117" s="179">
        <v>8</v>
      </c>
    </row>
    <row r="118" spans="1:12" s="9" customFormat="1" ht="13.5" customHeight="1" thickBot="1">
      <c r="A118" s="349" t="s">
        <v>92</v>
      </c>
      <c r="B118" s="350"/>
      <c r="C118" s="96">
        <f>SUM(C116:C117)</f>
        <v>270</v>
      </c>
      <c r="D118" s="267">
        <f>SUM(D116:D117)</f>
        <v>0</v>
      </c>
      <c r="E118" s="268">
        <f t="shared" ref="E118:H118" si="28">SUM(E116:E117)</f>
        <v>0</v>
      </c>
      <c r="F118" s="268">
        <f t="shared" si="28"/>
        <v>30</v>
      </c>
      <c r="G118" s="268">
        <f t="shared" si="28"/>
        <v>240</v>
      </c>
      <c r="H118" s="269">
        <f t="shared" si="28"/>
        <v>0</v>
      </c>
      <c r="I118" s="143"/>
      <c r="J118" s="97"/>
      <c r="K118" s="40">
        <f>SUM(K116:K117)</f>
        <v>10</v>
      </c>
    </row>
    <row r="119" spans="1:12" ht="13.5" customHeight="1" thickBot="1">
      <c r="A119" s="357" t="s">
        <v>109</v>
      </c>
      <c r="B119" s="358"/>
      <c r="C119" s="144">
        <f>C110+C114</f>
        <v>480</v>
      </c>
      <c r="D119" s="270">
        <f>D110+D114</f>
        <v>90</v>
      </c>
      <c r="E119" s="270">
        <f t="shared" ref="E119:G119" si="29">E110+E114</f>
        <v>90</v>
      </c>
      <c r="F119" s="270">
        <f t="shared" si="29"/>
        <v>30</v>
      </c>
      <c r="G119" s="272">
        <f t="shared" si="29"/>
        <v>240</v>
      </c>
      <c r="H119" s="272">
        <f>H110+H114</f>
        <v>30</v>
      </c>
      <c r="I119" s="22"/>
      <c r="J119" s="145"/>
      <c r="K119" s="180">
        <f>K110+K114</f>
        <v>30</v>
      </c>
    </row>
    <row r="120" spans="1:12" ht="13.5" customHeight="1" thickBot="1">
      <c r="A120" s="333" t="s">
        <v>110</v>
      </c>
      <c r="B120" s="334"/>
      <c r="C120" s="181">
        <f>C110+C118</f>
        <v>480</v>
      </c>
      <c r="D120" s="271">
        <f>D110+D118</f>
        <v>75</v>
      </c>
      <c r="E120" s="271">
        <f t="shared" ref="E120:H120" si="30">E110+E118</f>
        <v>75</v>
      </c>
      <c r="F120" s="271">
        <f t="shared" si="30"/>
        <v>60</v>
      </c>
      <c r="G120" s="271">
        <f t="shared" si="30"/>
        <v>240</v>
      </c>
      <c r="H120" s="287">
        <f t="shared" si="30"/>
        <v>30</v>
      </c>
      <c r="I120" s="183"/>
      <c r="J120" s="182"/>
      <c r="K120" s="184">
        <f>K110+K118</f>
        <v>30</v>
      </c>
    </row>
    <row r="121" spans="1:12" ht="13.5" customHeight="1" thickBot="1">
      <c r="A121" s="320" t="s">
        <v>0</v>
      </c>
      <c r="B121" s="321" t="s">
        <v>1</v>
      </c>
      <c r="C121" s="337" t="s">
        <v>88</v>
      </c>
      <c r="D121" s="337"/>
      <c r="E121" s="337"/>
      <c r="F121" s="337"/>
      <c r="G121" s="337"/>
      <c r="H121" s="337"/>
      <c r="I121" s="304" t="s">
        <v>89</v>
      </c>
      <c r="J121" s="309" t="s">
        <v>2</v>
      </c>
      <c r="K121" s="331" t="s">
        <v>3</v>
      </c>
      <c r="L121" s="11"/>
    </row>
    <row r="122" spans="1:12" ht="12.75" thickBot="1">
      <c r="A122" s="299"/>
      <c r="B122" s="300"/>
      <c r="C122" s="302"/>
      <c r="D122" s="302"/>
      <c r="E122" s="302"/>
      <c r="F122" s="302"/>
      <c r="G122" s="302"/>
      <c r="H122" s="302"/>
      <c r="I122" s="304"/>
      <c r="J122" s="306"/>
      <c r="K122" s="331"/>
      <c r="L122" s="11"/>
    </row>
    <row r="123" spans="1:12" ht="12.75" thickBot="1">
      <c r="A123" s="299"/>
      <c r="B123" s="300"/>
      <c r="C123" s="37" t="s">
        <v>4</v>
      </c>
      <c r="D123" s="38" t="s">
        <v>5</v>
      </c>
      <c r="E123" s="39" t="s">
        <v>6</v>
      </c>
      <c r="F123" s="39" t="s">
        <v>7</v>
      </c>
      <c r="G123" s="39" t="s">
        <v>127</v>
      </c>
      <c r="H123" s="205" t="s">
        <v>128</v>
      </c>
      <c r="I123" s="305"/>
      <c r="J123" s="306"/>
      <c r="K123" s="332"/>
    </row>
    <row r="124" spans="1:12" ht="12.75" customHeight="1" thickBot="1">
      <c r="A124" s="361" t="s">
        <v>84</v>
      </c>
      <c r="B124" s="328"/>
      <c r="C124" s="328"/>
      <c r="D124" s="328"/>
      <c r="E124" s="328"/>
      <c r="F124" s="328"/>
      <c r="G124" s="328"/>
      <c r="H124" s="328"/>
      <c r="I124" s="328"/>
      <c r="J124" s="328"/>
      <c r="K124" s="362"/>
    </row>
    <row r="125" spans="1:12" s="9" customFormat="1" ht="18" customHeight="1">
      <c r="A125" s="43">
        <v>1</v>
      </c>
      <c r="B125" s="44" t="s">
        <v>8</v>
      </c>
      <c r="C125" s="45">
        <f t="shared" ref="C125:C126" si="31">SUM(D125:H125)</f>
        <v>15</v>
      </c>
      <c r="D125" s="147"/>
      <c r="E125" s="47"/>
      <c r="F125" s="48">
        <v>15</v>
      </c>
      <c r="G125" s="212"/>
      <c r="H125" s="148"/>
      <c r="I125" s="45" t="s">
        <v>39</v>
      </c>
      <c r="J125" s="50"/>
      <c r="K125" s="51">
        <v>1</v>
      </c>
    </row>
    <row r="126" spans="1:12">
      <c r="A126" s="52">
        <v>2</v>
      </c>
      <c r="B126" s="53" t="s">
        <v>9</v>
      </c>
      <c r="C126" s="54">
        <f t="shared" si="31"/>
        <v>15</v>
      </c>
      <c r="D126" s="149"/>
      <c r="E126" s="24"/>
      <c r="F126" s="24">
        <v>15</v>
      </c>
      <c r="G126" s="210"/>
      <c r="H126" s="122"/>
      <c r="I126" s="54" t="s">
        <v>39</v>
      </c>
      <c r="J126" s="58"/>
      <c r="K126" s="59">
        <v>1</v>
      </c>
    </row>
    <row r="127" spans="1:12">
      <c r="A127" s="52">
        <v>3</v>
      </c>
      <c r="B127" s="71" t="s">
        <v>111</v>
      </c>
      <c r="C127" s="54">
        <f t="shared" ref="C127:C131" si="32">SUM(D127:H127)</f>
        <v>30</v>
      </c>
      <c r="D127" s="149">
        <v>30</v>
      </c>
      <c r="E127" s="24"/>
      <c r="F127" s="24"/>
      <c r="G127" s="210"/>
      <c r="H127" s="122"/>
      <c r="I127" s="54" t="s">
        <v>39</v>
      </c>
      <c r="J127" s="27">
        <v>5</v>
      </c>
      <c r="K127" s="74">
        <v>2</v>
      </c>
    </row>
    <row r="128" spans="1:12" ht="24">
      <c r="A128" s="52">
        <v>4</v>
      </c>
      <c r="B128" s="150" t="s">
        <v>112</v>
      </c>
      <c r="C128" s="54">
        <f t="shared" si="32"/>
        <v>15</v>
      </c>
      <c r="D128" s="149"/>
      <c r="E128" s="24">
        <v>15</v>
      </c>
      <c r="F128" s="24"/>
      <c r="G128" s="210"/>
      <c r="H128" s="122"/>
      <c r="I128" s="20" t="s">
        <v>39</v>
      </c>
      <c r="J128" s="27">
        <v>1</v>
      </c>
      <c r="K128" s="65">
        <v>1</v>
      </c>
    </row>
    <row r="129" spans="1:11">
      <c r="A129" s="52">
        <v>5</v>
      </c>
      <c r="B129" s="42" t="s">
        <v>113</v>
      </c>
      <c r="C129" s="54">
        <f t="shared" si="32"/>
        <v>15</v>
      </c>
      <c r="D129" s="149"/>
      <c r="E129" s="24"/>
      <c r="F129" s="24">
        <v>15</v>
      </c>
      <c r="G129" s="210"/>
      <c r="H129" s="122"/>
      <c r="I129" s="20" t="s">
        <v>39</v>
      </c>
      <c r="J129" s="27"/>
      <c r="K129" s="65">
        <v>1</v>
      </c>
    </row>
    <row r="130" spans="1:11">
      <c r="A130" s="52">
        <v>6</v>
      </c>
      <c r="B130" s="75" t="s">
        <v>114</v>
      </c>
      <c r="C130" s="54">
        <f t="shared" si="32"/>
        <v>30</v>
      </c>
      <c r="D130" s="149">
        <v>30</v>
      </c>
      <c r="E130" s="24"/>
      <c r="F130" s="24"/>
      <c r="G130" s="210"/>
      <c r="H130" s="122"/>
      <c r="I130" s="20" t="s">
        <v>39</v>
      </c>
      <c r="J130" s="27"/>
      <c r="K130" s="65">
        <v>2</v>
      </c>
    </row>
    <row r="131" spans="1:11">
      <c r="A131" s="52">
        <v>7</v>
      </c>
      <c r="B131" s="150" t="s">
        <v>115</v>
      </c>
      <c r="C131" s="54">
        <f t="shared" si="32"/>
        <v>30</v>
      </c>
      <c r="D131" s="149">
        <v>15</v>
      </c>
      <c r="E131" s="24">
        <v>15</v>
      </c>
      <c r="F131" s="24"/>
      <c r="G131" s="210"/>
      <c r="H131" s="122"/>
      <c r="I131" s="20" t="s">
        <v>42</v>
      </c>
      <c r="J131" s="27"/>
      <c r="K131" s="65">
        <v>3</v>
      </c>
    </row>
    <row r="132" spans="1:11">
      <c r="A132" s="52">
        <v>8</v>
      </c>
      <c r="B132" s="137" t="s">
        <v>38</v>
      </c>
      <c r="C132" s="20">
        <f t="shared" ref="C132" si="33">SUM(D132:H132)</f>
        <v>30</v>
      </c>
      <c r="D132" s="163"/>
      <c r="E132" s="63"/>
      <c r="F132" s="63"/>
      <c r="G132" s="63"/>
      <c r="H132" s="164">
        <v>30</v>
      </c>
      <c r="I132" s="20" t="s">
        <v>39</v>
      </c>
      <c r="J132" s="136"/>
      <c r="K132" s="65">
        <v>5</v>
      </c>
    </row>
    <row r="133" spans="1:11" ht="12.75" thickBot="1">
      <c r="A133" s="151">
        <v>9</v>
      </c>
      <c r="B133" s="152" t="s">
        <v>41</v>
      </c>
      <c r="C133" s="153">
        <f t="shared" si="1"/>
        <v>0</v>
      </c>
      <c r="D133" s="154"/>
      <c r="E133" s="155"/>
      <c r="F133" s="155"/>
      <c r="G133" s="155"/>
      <c r="H133" s="156"/>
      <c r="I133" s="153" t="s">
        <v>42</v>
      </c>
      <c r="J133" s="157"/>
      <c r="K133" s="158">
        <v>4</v>
      </c>
    </row>
    <row r="134" spans="1:11" ht="13.5" customHeight="1" thickBot="1">
      <c r="A134" s="349" t="s">
        <v>92</v>
      </c>
      <c r="B134" s="350"/>
      <c r="C134" s="144">
        <f>SUM(C125:C133)</f>
        <v>180</v>
      </c>
      <c r="D134" s="273">
        <f>SUM(D125:D133)</f>
        <v>75</v>
      </c>
      <c r="E134" s="251">
        <f t="shared" ref="E134:G134" si="34">SUM(E125:E133)</f>
        <v>30</v>
      </c>
      <c r="F134" s="251">
        <f t="shared" si="34"/>
        <v>45</v>
      </c>
      <c r="G134" s="251">
        <f t="shared" si="34"/>
        <v>0</v>
      </c>
      <c r="H134" s="274">
        <f>H132</f>
        <v>30</v>
      </c>
      <c r="I134" s="159"/>
      <c r="J134" s="145"/>
      <c r="K134" s="160">
        <f>SUM(K125:K133)</f>
        <v>20</v>
      </c>
    </row>
    <row r="135" spans="1:11" ht="13.5" hidden="1" thickBot="1">
      <c r="A135" s="364" t="s">
        <v>43</v>
      </c>
      <c r="B135" s="365"/>
      <c r="C135" s="365"/>
      <c r="D135" s="365"/>
      <c r="E135" s="365"/>
      <c r="F135" s="365"/>
      <c r="G135" s="365"/>
      <c r="H135" s="365"/>
      <c r="I135" s="366"/>
      <c r="J135" s="27"/>
      <c r="K135" s="29"/>
    </row>
    <row r="136" spans="1:11" s="3" customFormat="1" ht="12.75" customHeight="1" thickBot="1">
      <c r="A136" s="363" t="s">
        <v>43</v>
      </c>
      <c r="B136" s="318"/>
      <c r="C136" s="318"/>
      <c r="D136" s="318"/>
      <c r="E136" s="318"/>
      <c r="F136" s="318"/>
      <c r="G136" s="318"/>
      <c r="H136" s="318"/>
      <c r="I136" s="319"/>
      <c r="J136" s="27"/>
      <c r="K136" s="30"/>
    </row>
    <row r="137" spans="1:11">
      <c r="A137" s="19">
        <v>10</v>
      </c>
      <c r="B137" s="123" t="s">
        <v>56</v>
      </c>
      <c r="C137" s="19">
        <f t="shared" ref="C137" si="35">SUM(D137:H137)</f>
        <v>45</v>
      </c>
      <c r="D137" s="161">
        <v>15</v>
      </c>
      <c r="E137" s="100">
        <v>30</v>
      </c>
      <c r="F137" s="100"/>
      <c r="G137" s="214"/>
      <c r="H137" s="162"/>
      <c r="I137" s="20" t="s">
        <v>39</v>
      </c>
      <c r="J137" s="27"/>
      <c r="K137" s="85">
        <v>3</v>
      </c>
    </row>
    <row r="138" spans="1:11">
      <c r="A138" s="19">
        <v>11</v>
      </c>
      <c r="B138" s="123" t="s">
        <v>51</v>
      </c>
      <c r="C138" s="19">
        <f t="shared" ref="C138:C140" si="36">SUM(D138:H138)</f>
        <v>30</v>
      </c>
      <c r="D138" s="149">
        <v>15</v>
      </c>
      <c r="E138" s="24">
        <v>15</v>
      </c>
      <c r="F138" s="24"/>
      <c r="G138" s="210"/>
      <c r="H138" s="122"/>
      <c r="I138" s="19" t="s">
        <v>39</v>
      </c>
      <c r="J138" s="27"/>
      <c r="K138" s="26">
        <v>3</v>
      </c>
    </row>
    <row r="139" spans="1:11">
      <c r="A139" s="129">
        <v>12</v>
      </c>
      <c r="B139" s="120" t="s">
        <v>48</v>
      </c>
      <c r="C139" s="19">
        <f t="shared" si="36"/>
        <v>30</v>
      </c>
      <c r="D139" s="149">
        <v>15</v>
      </c>
      <c r="E139" s="24">
        <v>15</v>
      </c>
      <c r="F139" s="24"/>
      <c r="G139" s="210"/>
      <c r="H139" s="122"/>
      <c r="I139" s="19" t="s">
        <v>39</v>
      </c>
      <c r="J139" s="27">
        <v>2</v>
      </c>
      <c r="K139" s="26">
        <v>2</v>
      </c>
    </row>
    <row r="140" spans="1:11" ht="12.75" thickBot="1">
      <c r="A140" s="20">
        <v>13</v>
      </c>
      <c r="B140" s="121" t="s">
        <v>58</v>
      </c>
      <c r="C140" s="19">
        <f t="shared" si="36"/>
        <v>45</v>
      </c>
      <c r="D140" s="163"/>
      <c r="E140" s="63"/>
      <c r="F140" s="63">
        <v>45</v>
      </c>
      <c r="G140" s="211"/>
      <c r="H140" s="164"/>
      <c r="I140" s="20" t="s">
        <v>39</v>
      </c>
      <c r="J140" s="27"/>
      <c r="K140" s="94">
        <v>2</v>
      </c>
    </row>
    <row r="141" spans="1:11" ht="12" customHeight="1" thickBot="1">
      <c r="A141" s="349" t="s">
        <v>92</v>
      </c>
      <c r="B141" s="350"/>
      <c r="C141" s="114">
        <f>SUM(C137:C140)</f>
        <v>150</v>
      </c>
      <c r="D141" s="256">
        <f>SUM(D137:D140)</f>
        <v>45</v>
      </c>
      <c r="E141" s="254">
        <f t="shared" ref="E141:H141" si="37">SUM(E137:E140)</f>
        <v>60</v>
      </c>
      <c r="F141" s="254">
        <f t="shared" si="37"/>
        <v>45</v>
      </c>
      <c r="G141" s="254">
        <f t="shared" si="37"/>
        <v>0</v>
      </c>
      <c r="H141" s="260">
        <f t="shared" si="37"/>
        <v>0</v>
      </c>
      <c r="I141" s="126"/>
      <c r="J141" s="127"/>
      <c r="K141" s="119">
        <f>SUM(K137:K140)</f>
        <v>10</v>
      </c>
    </row>
    <row r="142" spans="1:11" s="4" customFormat="1" ht="13.5" thickBot="1">
      <c r="A142" s="317" t="s">
        <v>59</v>
      </c>
      <c r="B142" s="314"/>
      <c r="C142" s="318"/>
      <c r="D142" s="318"/>
      <c r="E142" s="318"/>
      <c r="F142" s="318"/>
      <c r="G142" s="318"/>
      <c r="H142" s="318"/>
      <c r="I142" s="319"/>
      <c r="J142" s="27"/>
      <c r="K142" s="17"/>
    </row>
    <row r="143" spans="1:11">
      <c r="A143" s="165">
        <v>10</v>
      </c>
      <c r="B143" s="170" t="s">
        <v>64</v>
      </c>
      <c r="C143" s="20">
        <f>SUM(D143:H143)</f>
        <v>40</v>
      </c>
      <c r="D143" s="275"/>
      <c r="E143" s="276"/>
      <c r="F143" s="276"/>
      <c r="G143" s="276"/>
      <c r="H143" s="277">
        <v>40</v>
      </c>
      <c r="I143" s="165" t="s">
        <v>39</v>
      </c>
      <c r="J143" s="27"/>
      <c r="K143" s="15">
        <v>2</v>
      </c>
    </row>
    <row r="144" spans="1:11">
      <c r="A144" s="166">
        <v>11</v>
      </c>
      <c r="B144" s="171" t="s">
        <v>73</v>
      </c>
      <c r="C144" s="19">
        <f>SUM(D144:H144)</f>
        <v>45</v>
      </c>
      <c r="D144" s="278">
        <v>15</v>
      </c>
      <c r="E144" s="107"/>
      <c r="F144" s="107"/>
      <c r="G144" s="107"/>
      <c r="H144" s="279">
        <v>30</v>
      </c>
      <c r="I144" s="166" t="s">
        <v>42</v>
      </c>
      <c r="J144" s="27"/>
      <c r="K144" s="110">
        <v>4</v>
      </c>
    </row>
    <row r="145" spans="1:11">
      <c r="A145" s="167">
        <v>12</v>
      </c>
      <c r="B145" s="172" t="s">
        <v>74</v>
      </c>
      <c r="C145" s="54">
        <f>SUM(D145:H145)</f>
        <v>30</v>
      </c>
      <c r="D145" s="280"/>
      <c r="E145" s="130"/>
      <c r="F145" s="130">
        <v>30</v>
      </c>
      <c r="G145" s="130"/>
      <c r="H145" s="281"/>
      <c r="I145" s="167" t="s">
        <v>39</v>
      </c>
      <c r="J145" s="27"/>
      <c r="K145" s="132">
        <v>2</v>
      </c>
    </row>
    <row r="146" spans="1:11">
      <c r="A146" s="166">
        <v>13</v>
      </c>
      <c r="B146" s="171" t="s">
        <v>117</v>
      </c>
      <c r="C146" s="54">
        <f>SUM(D146:H146)</f>
        <v>15</v>
      </c>
      <c r="D146" s="278"/>
      <c r="E146" s="107"/>
      <c r="F146" s="107"/>
      <c r="G146" s="107"/>
      <c r="H146" s="279">
        <v>15</v>
      </c>
      <c r="I146" s="166" t="s">
        <v>39</v>
      </c>
      <c r="J146" s="27"/>
      <c r="K146" s="110">
        <v>1</v>
      </c>
    </row>
    <row r="147" spans="1:11" ht="12.75" thickBot="1">
      <c r="A147" s="142">
        <v>14</v>
      </c>
      <c r="B147" s="173" t="s">
        <v>75</v>
      </c>
      <c r="C147" s="20">
        <f>SUM(D147:H147)</f>
        <v>15</v>
      </c>
      <c r="D147" s="266"/>
      <c r="E147" s="113"/>
      <c r="F147" s="113"/>
      <c r="G147" s="113"/>
      <c r="H147" s="168">
        <v>15</v>
      </c>
      <c r="I147" s="142" t="s">
        <v>39</v>
      </c>
      <c r="J147" s="27">
        <v>4</v>
      </c>
      <c r="K147" s="36">
        <v>1</v>
      </c>
    </row>
    <row r="148" spans="1:11" ht="13.5" customHeight="1" thickBot="1">
      <c r="A148" s="349" t="s">
        <v>92</v>
      </c>
      <c r="B148" s="350"/>
      <c r="C148" s="114">
        <f>SUM(C143:C147)</f>
        <v>145</v>
      </c>
      <c r="D148" s="257">
        <f>SUM(D143:D147)</f>
        <v>15</v>
      </c>
      <c r="E148" s="247">
        <f t="shared" ref="E148:G148" si="38">SUM(E143:E147)</f>
        <v>0</v>
      </c>
      <c r="F148" s="247">
        <f t="shared" si="38"/>
        <v>30</v>
      </c>
      <c r="G148" s="247">
        <f t="shared" si="38"/>
        <v>0</v>
      </c>
      <c r="H148" s="282">
        <f>SUM(H143:H147)</f>
        <v>100</v>
      </c>
      <c r="I148" s="169"/>
      <c r="J148" s="115"/>
      <c r="K148" s="116">
        <f>SUM(K143:K147)</f>
        <v>10</v>
      </c>
    </row>
    <row r="149" spans="1:11" ht="13.5" customHeight="1" thickBot="1">
      <c r="A149" s="333" t="s">
        <v>109</v>
      </c>
      <c r="B149" s="334"/>
      <c r="C149" s="114">
        <f>C134+C141</f>
        <v>330</v>
      </c>
      <c r="D149" s="257">
        <f>D134+D141</f>
        <v>120</v>
      </c>
      <c r="E149" s="257">
        <f t="shared" ref="E149:H149" si="39">E134+E141</f>
        <v>90</v>
      </c>
      <c r="F149" s="257">
        <f t="shared" si="39"/>
        <v>90</v>
      </c>
      <c r="G149" s="257">
        <f t="shared" si="39"/>
        <v>0</v>
      </c>
      <c r="H149" s="169">
        <f t="shared" si="39"/>
        <v>30</v>
      </c>
      <c r="I149" s="17"/>
      <c r="J149" s="115"/>
      <c r="K149" s="116">
        <f>K134+K148</f>
        <v>30</v>
      </c>
    </row>
    <row r="150" spans="1:11" ht="13.5" customHeight="1" thickBot="1">
      <c r="A150" s="359" t="s">
        <v>110</v>
      </c>
      <c r="B150" s="360"/>
      <c r="C150" s="159">
        <f>C134+C148</f>
        <v>325</v>
      </c>
      <c r="D150" s="270">
        <f>D134+D148</f>
        <v>90</v>
      </c>
      <c r="E150" s="270">
        <f t="shared" ref="E150:H150" si="40">E134+E148</f>
        <v>30</v>
      </c>
      <c r="F150" s="270">
        <f t="shared" si="40"/>
        <v>75</v>
      </c>
      <c r="G150" s="270">
        <f t="shared" si="40"/>
        <v>0</v>
      </c>
      <c r="H150" s="283">
        <f t="shared" si="40"/>
        <v>130</v>
      </c>
      <c r="I150" s="22"/>
      <c r="J150" s="145"/>
      <c r="K150" s="146">
        <f>K134+K148</f>
        <v>30</v>
      </c>
    </row>
    <row r="151" spans="1:11" ht="13.5" customHeight="1" thickBot="1">
      <c r="A151" s="284"/>
      <c r="B151" s="284"/>
      <c r="C151" s="102"/>
      <c r="D151" s="27"/>
      <c r="E151" s="27"/>
      <c r="F151" s="27"/>
      <c r="G151" s="27"/>
      <c r="H151" s="27"/>
      <c r="I151" s="27"/>
      <c r="J151" s="27"/>
      <c r="K151" s="206"/>
    </row>
    <row r="152" spans="1:11" ht="16.5" thickBot="1">
      <c r="C152" s="367" t="s">
        <v>109</v>
      </c>
      <c r="D152" s="368"/>
      <c r="E152" s="368"/>
      <c r="F152" s="368"/>
      <c r="G152" s="368"/>
      <c r="H152" s="368"/>
      <c r="I152" s="368"/>
      <c r="J152" s="368"/>
      <c r="K152" s="369"/>
    </row>
    <row r="153" spans="1:11" ht="15" thickBot="1">
      <c r="B153" s="288" t="s">
        <v>138</v>
      </c>
      <c r="C153" s="223" t="s">
        <v>129</v>
      </c>
      <c r="D153" s="224" t="s">
        <v>5</v>
      </c>
      <c r="E153" s="224" t="s">
        <v>6</v>
      </c>
      <c r="F153" s="224" t="s">
        <v>7</v>
      </c>
      <c r="G153" s="224" t="s">
        <v>127</v>
      </c>
      <c r="H153" s="224" t="s">
        <v>128</v>
      </c>
      <c r="I153" s="224" t="s">
        <v>130</v>
      </c>
      <c r="J153" s="224" t="s">
        <v>130</v>
      </c>
      <c r="K153" s="224" t="s">
        <v>3</v>
      </c>
    </row>
    <row r="154" spans="1:11" ht="12.75" thickBot="1">
      <c r="B154" s="225" t="s">
        <v>139</v>
      </c>
      <c r="C154" s="217" t="s">
        <v>131</v>
      </c>
      <c r="D154" s="68">
        <v>169</v>
      </c>
      <c r="E154" s="68">
        <v>165</v>
      </c>
      <c r="F154" s="68">
        <v>60</v>
      </c>
      <c r="G154" s="68">
        <v>0</v>
      </c>
      <c r="H154" s="68">
        <v>21</v>
      </c>
      <c r="I154" s="219">
        <f>SUM(D154:H154)</f>
        <v>415</v>
      </c>
      <c r="J154" s="219"/>
      <c r="K154" s="220">
        <v>30</v>
      </c>
    </row>
    <row r="155" spans="1:11" ht="12.75" thickBot="1">
      <c r="B155" s="225" t="s">
        <v>140</v>
      </c>
      <c r="C155" s="217" t="s">
        <v>132</v>
      </c>
      <c r="D155" s="76">
        <v>120</v>
      </c>
      <c r="E155" s="76">
        <v>150</v>
      </c>
      <c r="F155" s="76">
        <v>75</v>
      </c>
      <c r="G155" s="76">
        <v>0</v>
      </c>
      <c r="H155" s="141">
        <v>15</v>
      </c>
      <c r="I155" s="219">
        <f t="shared" ref="I155:I159" si="41">SUM(D155:H155)</f>
        <v>360</v>
      </c>
      <c r="J155" s="219"/>
      <c r="K155" s="220">
        <v>30</v>
      </c>
    </row>
    <row r="156" spans="1:11" ht="12.75" thickBot="1">
      <c r="B156" s="225" t="s">
        <v>141</v>
      </c>
      <c r="C156" s="217" t="s">
        <v>133</v>
      </c>
      <c r="D156" s="216">
        <v>75</v>
      </c>
      <c r="E156" s="216">
        <v>195</v>
      </c>
      <c r="F156" s="216">
        <v>90</v>
      </c>
      <c r="G156" s="216">
        <v>20</v>
      </c>
      <c r="H156" s="216">
        <v>0</v>
      </c>
      <c r="I156" s="219">
        <f t="shared" si="41"/>
        <v>380</v>
      </c>
      <c r="J156" s="219"/>
      <c r="K156" s="220">
        <v>30</v>
      </c>
    </row>
    <row r="157" spans="1:11" ht="12.75" thickBot="1">
      <c r="B157" s="225" t="s">
        <v>142</v>
      </c>
      <c r="C157" s="217" t="s">
        <v>134</v>
      </c>
      <c r="D157" s="216">
        <v>45</v>
      </c>
      <c r="E157" s="216">
        <v>180</v>
      </c>
      <c r="F157" s="216">
        <v>165</v>
      </c>
      <c r="G157" s="216">
        <v>100</v>
      </c>
      <c r="H157" s="216">
        <v>30</v>
      </c>
      <c r="I157" s="219">
        <f t="shared" si="41"/>
        <v>520</v>
      </c>
      <c r="J157" s="219"/>
      <c r="K157" s="220">
        <v>30</v>
      </c>
    </row>
    <row r="158" spans="1:11" ht="12.75" thickBot="1">
      <c r="B158" s="225" t="s">
        <v>143</v>
      </c>
      <c r="C158" s="217" t="s">
        <v>135</v>
      </c>
      <c r="D158" s="218">
        <v>90</v>
      </c>
      <c r="E158" s="218">
        <v>90</v>
      </c>
      <c r="F158" s="218">
        <v>30</v>
      </c>
      <c r="G158" s="218">
        <v>240</v>
      </c>
      <c r="H158" s="218">
        <v>30</v>
      </c>
      <c r="I158" s="219">
        <f t="shared" si="41"/>
        <v>480</v>
      </c>
      <c r="J158" s="219"/>
      <c r="K158" s="220">
        <v>30</v>
      </c>
    </row>
    <row r="159" spans="1:11" ht="12.75" thickBot="1">
      <c r="C159" s="217" t="s">
        <v>136</v>
      </c>
      <c r="D159" s="218">
        <v>120</v>
      </c>
      <c r="E159" s="218">
        <v>90</v>
      </c>
      <c r="F159" s="218">
        <v>90</v>
      </c>
      <c r="G159" s="218">
        <v>0</v>
      </c>
      <c r="H159" s="218">
        <v>30</v>
      </c>
      <c r="I159" s="219">
        <f t="shared" si="41"/>
        <v>330</v>
      </c>
      <c r="J159" s="219"/>
      <c r="K159" s="220">
        <v>30</v>
      </c>
    </row>
    <row r="160" spans="1:11" ht="12.75" thickBot="1">
      <c r="C160" s="291" t="s">
        <v>130</v>
      </c>
      <c r="D160" s="292">
        <f>SUM(D154:D159)</f>
        <v>619</v>
      </c>
      <c r="E160" s="292">
        <f t="shared" ref="E160:H160" si="42">SUM(E154:E159)</f>
        <v>870</v>
      </c>
      <c r="F160" s="292">
        <f t="shared" si="42"/>
        <v>510</v>
      </c>
      <c r="G160" s="292">
        <f t="shared" si="42"/>
        <v>360</v>
      </c>
      <c r="H160" s="292">
        <f t="shared" si="42"/>
        <v>126</v>
      </c>
      <c r="I160" s="293">
        <f>SUM(I154:I159)</f>
        <v>2485</v>
      </c>
      <c r="J160" s="219"/>
      <c r="K160" s="219">
        <v>180</v>
      </c>
    </row>
    <row r="161" spans="1:11" ht="12.75" thickBot="1">
      <c r="A161" s="226"/>
      <c r="B161" s="226"/>
      <c r="C161" s="223" t="s">
        <v>144</v>
      </c>
      <c r="D161" s="294">
        <f>D160/I160*100</f>
        <v>24.909456740442657</v>
      </c>
      <c r="E161" s="294">
        <f>E160/I160*100</f>
        <v>35.010060362173043</v>
      </c>
      <c r="F161" s="294">
        <f>F160/I160*100</f>
        <v>20.52313883299799</v>
      </c>
      <c r="G161" s="294">
        <f>G160/I160*100</f>
        <v>14.486921529175051</v>
      </c>
      <c r="H161" s="294">
        <f>H160/I160*100</f>
        <v>5.070422535211268</v>
      </c>
      <c r="I161" s="293"/>
      <c r="J161" s="219"/>
      <c r="K161" s="219"/>
    </row>
    <row r="162" spans="1:11" ht="12.75" thickBot="1">
      <c r="A162" s="226"/>
      <c r="B162" s="226"/>
      <c r="C162" s="223"/>
      <c r="D162" s="294">
        <v>24.9</v>
      </c>
      <c r="E162" s="372">
        <v>75.099999999999994</v>
      </c>
      <c r="F162" s="372"/>
      <c r="G162" s="372"/>
      <c r="H162" s="372"/>
      <c r="I162" s="293"/>
      <c r="J162" s="219"/>
      <c r="K162" s="219"/>
    </row>
    <row r="163" spans="1:11" ht="13.5" customHeight="1" thickBot="1">
      <c r="C163" s="370" t="s">
        <v>137</v>
      </c>
      <c r="D163" s="371"/>
      <c r="E163" s="371"/>
      <c r="F163" s="371"/>
      <c r="G163" s="371"/>
      <c r="H163" s="371"/>
      <c r="I163" s="222">
        <v>360</v>
      </c>
      <c r="J163" s="220">
        <v>360</v>
      </c>
      <c r="K163" s="220">
        <v>13</v>
      </c>
    </row>
    <row r="164" spans="1:11" ht="13.5" customHeight="1" thickBot="1">
      <c r="C164" s="285"/>
      <c r="D164" s="285"/>
      <c r="E164" s="285"/>
      <c r="F164" s="285"/>
      <c r="G164" s="285"/>
      <c r="H164" s="285"/>
      <c r="I164" s="285"/>
      <c r="J164" s="286"/>
      <c r="K164" s="286"/>
    </row>
    <row r="165" spans="1:11" ht="13.5" customHeight="1" thickBot="1">
      <c r="C165" s="367" t="s">
        <v>110</v>
      </c>
      <c r="D165" s="368"/>
      <c r="E165" s="368"/>
      <c r="F165" s="368"/>
      <c r="G165" s="368"/>
      <c r="H165" s="368"/>
      <c r="I165" s="368"/>
      <c r="J165" s="368"/>
      <c r="K165" s="369"/>
    </row>
    <row r="166" spans="1:11" ht="13.5" customHeight="1" thickBot="1">
      <c r="B166" s="289" t="s">
        <v>76</v>
      </c>
      <c r="C166" s="223" t="s">
        <v>129</v>
      </c>
      <c r="D166" s="224" t="s">
        <v>5</v>
      </c>
      <c r="E166" s="224" t="s">
        <v>6</v>
      </c>
      <c r="F166" s="224" t="s">
        <v>7</v>
      </c>
      <c r="G166" s="224" t="s">
        <v>127</v>
      </c>
      <c r="H166" s="224" t="s">
        <v>128</v>
      </c>
      <c r="I166" s="224" t="s">
        <v>130</v>
      </c>
      <c r="J166" s="224" t="s">
        <v>130</v>
      </c>
      <c r="K166" s="224" t="s">
        <v>3</v>
      </c>
    </row>
    <row r="167" spans="1:11" ht="13.5" customHeight="1" thickBot="1">
      <c r="B167" s="209" t="s">
        <v>77</v>
      </c>
      <c r="C167" s="217" t="s">
        <v>131</v>
      </c>
      <c r="D167" s="68">
        <v>169</v>
      </c>
      <c r="E167" s="68">
        <v>165</v>
      </c>
      <c r="F167" s="68">
        <v>60</v>
      </c>
      <c r="G167" s="68">
        <v>0</v>
      </c>
      <c r="H167" s="68">
        <v>21</v>
      </c>
      <c r="I167" s="219">
        <f>SUM(D167:H167)</f>
        <v>415</v>
      </c>
      <c r="J167" s="219"/>
      <c r="K167" s="220">
        <v>30</v>
      </c>
    </row>
    <row r="168" spans="1:11" ht="13.5" customHeight="1" thickBot="1">
      <c r="B168" s="209" t="s">
        <v>78</v>
      </c>
      <c r="C168" s="217" t="s">
        <v>132</v>
      </c>
      <c r="D168" s="76">
        <v>120</v>
      </c>
      <c r="E168" s="76">
        <v>150</v>
      </c>
      <c r="F168" s="76">
        <v>75</v>
      </c>
      <c r="G168" s="76">
        <v>0</v>
      </c>
      <c r="H168" s="141">
        <v>15</v>
      </c>
      <c r="I168" s="219">
        <f t="shared" ref="I168:I172" si="43">SUM(D168:H168)</f>
        <v>360</v>
      </c>
      <c r="J168" s="219"/>
      <c r="K168" s="220">
        <v>30</v>
      </c>
    </row>
    <row r="169" spans="1:11" ht="13.5" customHeight="1" thickBot="1">
      <c r="B169" s="207" t="s">
        <v>79</v>
      </c>
      <c r="C169" s="217" t="s">
        <v>133</v>
      </c>
      <c r="D169" s="216">
        <v>90</v>
      </c>
      <c r="E169" s="216">
        <v>135</v>
      </c>
      <c r="F169" s="216">
        <v>105</v>
      </c>
      <c r="G169" s="216">
        <v>20</v>
      </c>
      <c r="H169" s="216">
        <v>50</v>
      </c>
      <c r="I169" s="219">
        <f t="shared" si="43"/>
        <v>400</v>
      </c>
      <c r="J169" s="219"/>
      <c r="K169" s="220">
        <v>30</v>
      </c>
    </row>
    <row r="170" spans="1:11" ht="13.5" customHeight="1" thickBot="1">
      <c r="B170" s="226"/>
      <c r="C170" s="217" t="s">
        <v>134</v>
      </c>
      <c r="D170" s="216">
        <v>60</v>
      </c>
      <c r="E170" s="216">
        <v>150</v>
      </c>
      <c r="F170" s="216">
        <v>165</v>
      </c>
      <c r="G170" s="216">
        <v>100</v>
      </c>
      <c r="H170" s="216">
        <v>30</v>
      </c>
      <c r="I170" s="219">
        <f t="shared" si="43"/>
        <v>505</v>
      </c>
      <c r="J170" s="219"/>
      <c r="K170" s="220">
        <v>30</v>
      </c>
    </row>
    <row r="171" spans="1:11" ht="24.75" thickBot="1">
      <c r="B171" s="290" t="s">
        <v>80</v>
      </c>
      <c r="C171" s="217" t="s">
        <v>135</v>
      </c>
      <c r="D171" s="218">
        <v>75</v>
      </c>
      <c r="E171" s="218">
        <v>75</v>
      </c>
      <c r="F171" s="218">
        <v>60</v>
      </c>
      <c r="G171" s="218">
        <v>240</v>
      </c>
      <c r="H171" s="218">
        <v>30</v>
      </c>
      <c r="I171" s="219">
        <f t="shared" si="43"/>
        <v>480</v>
      </c>
      <c r="J171" s="219"/>
      <c r="K171" s="220">
        <v>30</v>
      </c>
    </row>
    <row r="172" spans="1:11" ht="13.5" customHeight="1" thickBot="1">
      <c r="C172" s="217" t="s">
        <v>136</v>
      </c>
      <c r="D172" s="218">
        <v>90</v>
      </c>
      <c r="E172" s="218">
        <v>30</v>
      </c>
      <c r="F172" s="218">
        <v>75</v>
      </c>
      <c r="G172" s="218">
        <v>0</v>
      </c>
      <c r="H172" s="218">
        <v>130</v>
      </c>
      <c r="I172" s="219">
        <f t="shared" si="43"/>
        <v>325</v>
      </c>
      <c r="J172" s="219"/>
      <c r="K172" s="220">
        <v>30</v>
      </c>
    </row>
    <row r="173" spans="1:11" ht="13.5" customHeight="1" thickBot="1">
      <c r="C173" s="217" t="s">
        <v>130</v>
      </c>
      <c r="D173" s="221">
        <f>SUM(D167:D172)</f>
        <v>604</v>
      </c>
      <c r="E173" s="221">
        <f t="shared" ref="E173:H173" si="44">SUM(E167:E172)</f>
        <v>705</v>
      </c>
      <c r="F173" s="221">
        <f t="shared" si="44"/>
        <v>540</v>
      </c>
      <c r="G173" s="221">
        <f t="shared" si="44"/>
        <v>360</v>
      </c>
      <c r="H173" s="221">
        <f t="shared" si="44"/>
        <v>276</v>
      </c>
      <c r="I173" s="219">
        <f>SUM(I167:I172)</f>
        <v>2485</v>
      </c>
      <c r="J173" s="219"/>
      <c r="K173" s="219"/>
    </row>
    <row r="174" spans="1:11" ht="13.5" customHeight="1" thickBot="1">
      <c r="A174" s="226"/>
      <c r="B174" s="226"/>
      <c r="C174" s="223" t="s">
        <v>144</v>
      </c>
      <c r="D174" s="294">
        <f>D173/I173*100</f>
        <v>24.305835010060363</v>
      </c>
      <c r="E174" s="294">
        <f>E173/I173*100</f>
        <v>28.370221327967808</v>
      </c>
      <c r="F174" s="294">
        <f>F173/I173*100</f>
        <v>21.730382293762577</v>
      </c>
      <c r="G174" s="294">
        <f>G173/I173*100</f>
        <v>14.486921529175051</v>
      </c>
      <c r="H174" s="294">
        <f>H173/I173*100</f>
        <v>11.106639839034205</v>
      </c>
      <c r="I174" s="293"/>
      <c r="J174" s="219"/>
      <c r="K174" s="219"/>
    </row>
    <row r="175" spans="1:11" ht="13.5" customHeight="1" thickBot="1">
      <c r="A175" s="226"/>
      <c r="B175" s="226"/>
      <c r="C175" s="223"/>
      <c r="D175" s="294">
        <v>24.3</v>
      </c>
      <c r="E175" s="372">
        <v>75.7</v>
      </c>
      <c r="F175" s="372"/>
      <c r="G175" s="372"/>
      <c r="H175" s="372"/>
      <c r="I175" s="293"/>
      <c r="J175" s="219"/>
      <c r="K175" s="219"/>
    </row>
    <row r="176" spans="1:11" ht="12.75" thickBot="1">
      <c r="C176" s="370" t="s">
        <v>137</v>
      </c>
      <c r="D176" s="371"/>
      <c r="E176" s="371"/>
      <c r="F176" s="371"/>
      <c r="G176" s="371"/>
      <c r="H176" s="371"/>
      <c r="I176" s="222">
        <v>360</v>
      </c>
      <c r="J176" s="220">
        <v>360</v>
      </c>
      <c r="K176" s="220">
        <v>13</v>
      </c>
    </row>
    <row r="177" spans="2:4">
      <c r="B177" s="227"/>
      <c r="C177" s="227"/>
      <c r="D177" s="227"/>
    </row>
    <row r="178" spans="2:4">
      <c r="B178" s="209"/>
      <c r="C178" s="209"/>
      <c r="D178" s="209"/>
    </row>
    <row r="179" spans="2:4">
      <c r="B179" s="209"/>
      <c r="C179" s="209"/>
      <c r="D179" s="209"/>
    </row>
    <row r="180" spans="2:4" ht="12" customHeight="1">
      <c r="B180" s="207"/>
      <c r="C180" s="207"/>
      <c r="D180" s="207"/>
    </row>
    <row r="181" spans="2:4">
      <c r="B181" s="226"/>
      <c r="C181" s="226"/>
      <c r="D181" s="226"/>
    </row>
    <row r="182" spans="2:4" ht="12" customHeight="1">
      <c r="B182" s="208"/>
      <c r="C182" s="208"/>
      <c r="D182" s="208"/>
    </row>
  </sheetData>
  <sheetProtection selectLockedCells="1" selectUnlockedCells="1"/>
  <mergeCells count="80">
    <mergeCell ref="C152:K152"/>
    <mergeCell ref="C165:K165"/>
    <mergeCell ref="C176:H176"/>
    <mergeCell ref="C163:H163"/>
    <mergeCell ref="E162:H162"/>
    <mergeCell ref="E175:H175"/>
    <mergeCell ref="A148:B148"/>
    <mergeCell ref="A149:B149"/>
    <mergeCell ref="A150:B150"/>
    <mergeCell ref="A120:B120"/>
    <mergeCell ref="K121:K123"/>
    <mergeCell ref="A124:K124"/>
    <mergeCell ref="A134:B134"/>
    <mergeCell ref="A141:B141"/>
    <mergeCell ref="A136:I136"/>
    <mergeCell ref="A142:I142"/>
    <mergeCell ref="A135:I135"/>
    <mergeCell ref="A121:A123"/>
    <mergeCell ref="B121:B123"/>
    <mergeCell ref="C121:H122"/>
    <mergeCell ref="K98:K100"/>
    <mergeCell ref="A101:K101"/>
    <mergeCell ref="A114:B114"/>
    <mergeCell ref="A118:B118"/>
    <mergeCell ref="A119:B119"/>
    <mergeCell ref="C98:H99"/>
    <mergeCell ref="A79:B79"/>
    <mergeCell ref="A86:B86"/>
    <mergeCell ref="A95:B95"/>
    <mergeCell ref="A96:B96"/>
    <mergeCell ref="A97:B97"/>
    <mergeCell ref="A67:K67"/>
    <mergeCell ref="K19:K21"/>
    <mergeCell ref="K34:K36"/>
    <mergeCell ref="K64:K66"/>
    <mergeCell ref="A64:A66"/>
    <mergeCell ref="B64:B66"/>
    <mergeCell ref="C64:H65"/>
    <mergeCell ref="A48:I48"/>
    <mergeCell ref="A55:I55"/>
    <mergeCell ref="A47:B47"/>
    <mergeCell ref="A54:B54"/>
    <mergeCell ref="A61:B61"/>
    <mergeCell ref="A62:B62"/>
    <mergeCell ref="J64:J66"/>
    <mergeCell ref="J34:J36"/>
    <mergeCell ref="I34:I36"/>
    <mergeCell ref="J19:J21"/>
    <mergeCell ref="I19:I21"/>
    <mergeCell ref="A63:B63"/>
    <mergeCell ref="A18:B18"/>
    <mergeCell ref="A33:B33"/>
    <mergeCell ref="A34:A36"/>
    <mergeCell ref="B34:B36"/>
    <mergeCell ref="C34:H35"/>
    <mergeCell ref="A19:A21"/>
    <mergeCell ref="B19:B21"/>
    <mergeCell ref="C19:H20"/>
    <mergeCell ref="J3:J5"/>
    <mergeCell ref="I64:I66"/>
    <mergeCell ref="J98:J100"/>
    <mergeCell ref="J121:J123"/>
    <mergeCell ref="I121:I123"/>
    <mergeCell ref="A80:I80"/>
    <mergeCell ref="A111:I111"/>
    <mergeCell ref="A115:I115"/>
    <mergeCell ref="A87:I87"/>
    <mergeCell ref="I98:I100"/>
    <mergeCell ref="A98:A100"/>
    <mergeCell ref="B98:B100"/>
    <mergeCell ref="A6:K6"/>
    <mergeCell ref="A22:K22"/>
    <mergeCell ref="A37:K37"/>
    <mergeCell ref="K3:K5"/>
    <mergeCell ref="A1:I1"/>
    <mergeCell ref="B2:I2"/>
    <mergeCell ref="A3:A5"/>
    <mergeCell ref="B3:B5"/>
    <mergeCell ref="C3:H4"/>
    <mergeCell ref="I3:I5"/>
  </mergeCells>
  <pageMargins left="2.0472222222222221" right="0.98402777777777772" top="0.82708333333333328" bottom="0.43333333333333335" header="0.51180555555555551" footer="0.51180555555555551"/>
  <pageSetup paperSize="9" scale="83" firstPageNumber="0" fitToHeight="0" orientation="portrait" r:id="rId1"/>
  <headerFooter alignWithMargins="0"/>
  <rowBreaks count="2" manualBreakCount="2">
    <brk id="63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TiR I stopnia stacj.</vt:lpstr>
      <vt:lpstr>'TiR I stopnia stacj.'!Tytuły_wydruku</vt:lpstr>
      <vt:lpstr>Z_49A06BAF_3C52_44AD_8992_F990D64D941B_.wvu.Cols</vt:lpstr>
      <vt:lpstr>Z_49A06BAF_3C52_44AD_8992_F990D64D941B_.wvu.PrintTitles</vt:lpstr>
      <vt:lpstr>Z_49A06BAF_3C52_44AD_8992_F990D64D941B_.wvu.Rows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Danusia</dc:creator>
  <cp:lastModifiedBy>ppwsz</cp:lastModifiedBy>
  <cp:lastPrinted>2017-06-13T09:32:50Z</cp:lastPrinted>
  <dcterms:created xsi:type="dcterms:W3CDTF">2016-03-31T08:09:33Z</dcterms:created>
  <dcterms:modified xsi:type="dcterms:W3CDTF">2018-04-09T11:24:37Z</dcterms:modified>
</cp:coreProperties>
</file>